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66925"/>
  <mc:AlternateContent xmlns:mc="http://schemas.openxmlformats.org/markup-compatibility/2006">
    <mc:Choice Requires="x15">
      <x15ac:absPath xmlns:x15ac="http://schemas.microsoft.com/office/spreadsheetml/2010/11/ac" url="Z:\Novo Servidor\1- Sustentabilidade Institucional\9- Comunicação para Sustentabilidade\2- Reestruturação website Sustentabilidade\4- Central de Indicadores\2- Ano 2023\"/>
    </mc:Choice>
  </mc:AlternateContent>
  <xr:revisionPtr revIDLastSave="0" documentId="13_ncr:1_{7BB9E625-2F4F-41AF-A88D-04E2E838B074}" xr6:coauthVersionLast="47" xr6:coauthVersionMax="47" xr10:uidLastSave="{00000000-0000-0000-0000-000000000000}"/>
  <bookViews>
    <workbookView xWindow="-120" yWindow="-120" windowWidth="20730" windowHeight="11160" tabRatio="838" activeTab="4" xr2:uid="{191F433C-FD7A-48F4-BCA0-19E49C14CA20}"/>
  </bookViews>
  <sheets>
    <sheet name="Introducción" sheetId="1" r:id="rId1"/>
    <sheet name="Compromiso con Sostenibilidad" sheetId="20" r:id="rId2"/>
    <sheet name="Materialidade" sheetId="22" r:id="rId3"/>
    <sheet name="Perfil Organizativo" sheetId="21" r:id="rId4"/>
    <sheet name="TCFD" sheetId="23" r:id="rId5"/>
    <sheet name="Gestion - cadena de suministros" sheetId="12" r:id="rId6"/>
    <sheet name="Emisiones de GEI" sheetId="10" r:id="rId7"/>
    <sheet name="Ecoeficiencia" sheetId="13" r:id="rId8"/>
    <sheet name="Ética y Compliance" sheetId="14" r:id="rId9"/>
    <sheet name="Calidad y Seguridad Alimentaria" sheetId="18" r:id="rId10"/>
    <sheet name="Salud y Seguridad en el Trabajo" sheetId="15" r:id="rId11"/>
    <sheet name="Gestión de Personas" sheetId="16" r:id="rId12"/>
    <sheet name="Bienestar Animal" sheetId="17" r:id="rId13"/>
    <sheet name="Mercado de actuación" sheetId="19"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8" i="16" l="1"/>
  <c r="G148" i="16"/>
  <c r="H148" i="16"/>
  <c r="H110" i="16"/>
  <c r="F110" i="16"/>
  <c r="G267" i="13" l="1"/>
  <c r="H267" i="13"/>
  <c r="F267" i="13"/>
  <c r="F270" i="13"/>
  <c r="G260" i="13"/>
  <c r="F260" i="13"/>
  <c r="H260" i="13"/>
  <c r="F208" i="13"/>
  <c r="F207" i="13"/>
  <c r="G207" i="13"/>
  <c r="G208" i="13"/>
  <c r="H210" i="13"/>
  <c r="H207" i="13"/>
  <c r="H208" i="13"/>
  <c r="H167" i="13"/>
  <c r="G165" i="13"/>
  <c r="G167" i="13" s="1"/>
  <c r="F165" i="13"/>
  <c r="F167" i="13" s="1"/>
  <c r="F34" i="10" l="1"/>
  <c r="H28" i="10"/>
  <c r="H34" i="10" s="1"/>
  <c r="G28" i="10" l="1"/>
  <c r="G34" i="10" s="1"/>
  <c r="G110"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Natalia Rasteiro</author>
  </authors>
  <commentList>
    <comment ref="B54" authorId="0" shapeId="0" xr:uid="{27BDAC4A-9F73-458D-8C0B-054CD7725514}">
      <text>
        <r>
          <rPr>
            <b/>
            <sz val="9"/>
            <color indexed="81"/>
            <rFont val="Segoe UI"/>
            <family val="2"/>
          </rPr>
          <t>Voltou a operar em 2022</t>
        </r>
      </text>
    </comment>
  </commentList>
</comments>
</file>

<file path=xl/sharedStrings.xml><?xml version="1.0" encoding="utf-8"?>
<sst xmlns="http://schemas.openxmlformats.org/spreadsheetml/2006/main" count="4058" uniqueCount="693">
  <si>
    <t>Metas</t>
  </si>
  <si>
    <t>GRI</t>
  </si>
  <si>
    <t>SASB</t>
  </si>
  <si>
    <t>TCFD</t>
  </si>
  <si>
    <t>ODS</t>
  </si>
  <si>
    <t>Brasil</t>
  </si>
  <si>
    <t>Sim</t>
  </si>
  <si>
    <t>12, 15</t>
  </si>
  <si>
    <t>-</t>
  </si>
  <si>
    <t>Argentina</t>
  </si>
  <si>
    <t>Contexto:</t>
  </si>
  <si>
    <t>12, 08</t>
  </si>
  <si>
    <t>FB-MP-110a.</t>
  </si>
  <si>
    <t>07, 13</t>
  </si>
  <si>
    <t>Total</t>
  </si>
  <si>
    <t>302-1</t>
  </si>
  <si>
    <t>FB-MP-130a.1</t>
  </si>
  <si>
    <t>07</t>
  </si>
  <si>
    <t>FB-MP-130a.2</t>
  </si>
  <si>
    <t>302-3</t>
  </si>
  <si>
    <t>FB-MP-130a.3</t>
  </si>
  <si>
    <t>FB-MP-130a.4</t>
  </si>
  <si>
    <t>303-3, 303-5</t>
  </si>
  <si>
    <t>FB-MP-140a.1</t>
  </si>
  <si>
    <t>06</t>
  </si>
  <si>
    <t>303-3, 303-6</t>
  </si>
  <si>
    <t>FB-MP-140a.2</t>
  </si>
  <si>
    <t>303-4</t>
  </si>
  <si>
    <t>306-1, 306-3</t>
  </si>
  <si>
    <t>12</t>
  </si>
  <si>
    <t>306-1, 306-4</t>
  </si>
  <si>
    <t>Público Interno</t>
  </si>
  <si>
    <t>Público Externo</t>
  </si>
  <si>
    <t>205-2</t>
  </si>
  <si>
    <t>Administrativo</t>
  </si>
  <si>
    <t>403-9</t>
  </si>
  <si>
    <t>FB-MP-320a.1</t>
  </si>
  <si>
    <t>03, 08</t>
  </si>
  <si>
    <t>403-10</t>
  </si>
  <si>
    <t>08</t>
  </si>
  <si>
    <t>05, 08</t>
  </si>
  <si>
    <t>Turnover</t>
  </si>
  <si>
    <t>401-1</t>
  </si>
  <si>
    <t>05, 08, 10</t>
  </si>
  <si>
    <t>404-1</t>
  </si>
  <si>
    <t>04, 08</t>
  </si>
  <si>
    <t>404-3</t>
  </si>
  <si>
    <t>FB-MP-250a.1</t>
  </si>
  <si>
    <t>Brasil (t)</t>
  </si>
  <si>
    <t>Argentina (t)</t>
  </si>
  <si>
    <t>FB-MP-250a.2</t>
  </si>
  <si>
    <t>Industrializados (t)</t>
  </si>
  <si>
    <t>FB-MP-250a.3</t>
  </si>
  <si>
    <t>FB-MP-250a.4</t>
  </si>
  <si>
    <t>15</t>
  </si>
  <si>
    <t>FB-MP-000.A</t>
  </si>
  <si>
    <t>201-1</t>
  </si>
  <si>
    <t>FP 05</t>
  </si>
  <si>
    <t>2-1</t>
  </si>
  <si>
    <t>Indicadores</t>
  </si>
  <si>
    <t>2-2</t>
  </si>
  <si>
    <t>2-6</t>
  </si>
  <si>
    <t>2-9</t>
  </si>
  <si>
    <t>2-10</t>
  </si>
  <si>
    <t>2-11</t>
  </si>
  <si>
    <t>2-12</t>
  </si>
  <si>
    <t>2-13</t>
  </si>
  <si>
    <t>2-15</t>
  </si>
  <si>
    <t>2-16</t>
  </si>
  <si>
    <t>2-17</t>
  </si>
  <si>
    <t>2-18</t>
  </si>
  <si>
    <t>2-19</t>
  </si>
  <si>
    <t>2-20</t>
  </si>
  <si>
    <t>2-21</t>
  </si>
  <si>
    <t>2-23</t>
  </si>
  <si>
    <t>2-24</t>
  </si>
  <si>
    <t>2-25</t>
  </si>
  <si>
    <t>2-26</t>
  </si>
  <si>
    <t>2-27</t>
  </si>
  <si>
    <t>2-28</t>
  </si>
  <si>
    <t>2-29</t>
  </si>
  <si>
    <t>Tema Material*</t>
  </si>
  <si>
    <r>
      <rPr>
        <b/>
        <sz val="10"/>
        <color theme="1"/>
        <rFont val="Montserrat"/>
      </rPr>
      <t>GRI Standards:</t>
    </r>
    <r>
      <rPr>
        <sz val="10"/>
        <color theme="1"/>
        <rFont val="Montserrat"/>
      </rPr>
      <t xml:space="preserve"> 304, 308, 408, 409
</t>
    </r>
    <r>
      <rPr>
        <b/>
        <sz val="10"/>
        <color theme="1"/>
        <rFont val="Montserrat"/>
      </rPr>
      <t>GRI Sector Standards:</t>
    </r>
    <r>
      <rPr>
        <sz val="10"/>
        <color theme="1"/>
        <rFont val="Montserrat"/>
      </rPr>
      <t xml:space="preserve"> 13.3.3, 13.4.3, 13.4.5, 13.13.1, 13.16.2, 13.17.2, 13.23.1, 13.23.2, 13.23.3, 
</t>
    </r>
    <r>
      <rPr>
        <b/>
        <sz val="10"/>
        <color theme="1"/>
        <rFont val="Montserrat"/>
      </rPr>
      <t>SASB:</t>
    </r>
    <r>
      <rPr>
        <sz val="10"/>
        <color theme="1"/>
        <rFont val="Montserrat"/>
      </rPr>
      <t xml:space="preserve"> FB-MP-160a.2., FB-MP-430a.2</t>
    </r>
  </si>
  <si>
    <r>
      <rPr>
        <b/>
        <sz val="10"/>
        <color theme="1"/>
        <rFont val="Montserrat"/>
      </rPr>
      <t>GRI Standards:</t>
    </r>
    <r>
      <rPr>
        <sz val="10"/>
        <color theme="1"/>
        <rFont val="Montserrat"/>
      </rPr>
      <t xml:space="preserve"> 201, 305
</t>
    </r>
    <r>
      <rPr>
        <b/>
        <sz val="10"/>
        <color theme="1"/>
        <rFont val="Montserrat"/>
      </rPr>
      <t>GRI Sector Standards:</t>
    </r>
    <r>
      <rPr>
        <sz val="10"/>
        <color theme="1"/>
        <rFont val="Montserrat"/>
      </rPr>
      <t xml:space="preserve"> 13.1.2, 13.1.3, 13.1.4, 13.1.5, 13.1.6, 13.2.2
</t>
    </r>
    <r>
      <rPr>
        <b/>
        <sz val="10"/>
        <color theme="1"/>
        <rFont val="Montserrat"/>
      </rPr>
      <t>SASB:</t>
    </r>
    <r>
      <rPr>
        <sz val="10"/>
        <color theme="1"/>
        <rFont val="Montserrat"/>
      </rPr>
      <t xml:space="preserve"> FB-MP-110a.1, FB-MP-110a.2, FB-MP-440a.3
</t>
    </r>
    <r>
      <rPr>
        <b/>
        <sz val="10"/>
        <color theme="1"/>
        <rFont val="Montserrat"/>
      </rPr>
      <t>TCFD</t>
    </r>
  </si>
  <si>
    <r>
      <rPr>
        <b/>
        <sz val="10"/>
        <color theme="1"/>
        <rFont val="Montserrat"/>
      </rPr>
      <t>GRI Standards:</t>
    </r>
    <r>
      <rPr>
        <sz val="10"/>
        <color theme="1"/>
        <rFont val="Montserrat"/>
      </rPr>
      <t xml:space="preserve"> 205, 307, 406
</t>
    </r>
    <r>
      <rPr>
        <b/>
        <sz val="10"/>
        <color theme="1"/>
        <rFont val="Montserrat"/>
      </rPr>
      <t>GRI Sector Standards:</t>
    </r>
    <r>
      <rPr>
        <sz val="10"/>
        <color theme="1"/>
        <rFont val="Montserrat"/>
      </rPr>
      <t xml:space="preserve"> 13.15.4, 13.26.2, 13.26.3, 13.26.4
</t>
    </r>
    <r>
      <rPr>
        <b/>
        <sz val="10"/>
        <color theme="1"/>
        <rFont val="Montserrat"/>
      </rPr>
      <t>SASB:</t>
    </r>
    <r>
      <rPr>
        <sz val="10"/>
        <color theme="1"/>
        <rFont val="Montserrat"/>
      </rPr>
      <t xml:space="preserve"> FB-MP-140a.3</t>
    </r>
  </si>
  <si>
    <r>
      <rPr>
        <b/>
        <sz val="10"/>
        <color theme="1"/>
        <rFont val="Montserrat"/>
      </rPr>
      <t>GRI Standards:</t>
    </r>
    <r>
      <rPr>
        <sz val="10"/>
        <color theme="1"/>
        <rFont val="Montserrat"/>
      </rPr>
      <t xml:space="preserve"> 403
</t>
    </r>
    <r>
      <rPr>
        <b/>
        <sz val="10"/>
        <color theme="1"/>
        <rFont val="Montserrat"/>
      </rPr>
      <t>GRI Sector Standards:</t>
    </r>
    <r>
      <rPr>
        <sz val="10"/>
        <color theme="1"/>
        <rFont val="Montserrat"/>
      </rPr>
      <t xml:space="preserve"> 13.19.2, 13.19.3, 13.19.5, 13.19.6, 13.19.7, 13.19.9, 13.19.10, 13.19.11
</t>
    </r>
    <r>
      <rPr>
        <b/>
        <sz val="10"/>
        <color theme="1"/>
        <rFont val="Montserrat"/>
      </rPr>
      <t>SASB:</t>
    </r>
    <r>
      <rPr>
        <sz val="10"/>
        <color theme="1"/>
        <rFont val="Montserrat"/>
      </rPr>
      <t xml:space="preserve"> FB-MP-320a.1</t>
    </r>
  </si>
  <si>
    <r>
      <rPr>
        <b/>
        <sz val="10"/>
        <color theme="1"/>
        <rFont val="Montserrat"/>
      </rPr>
      <t>GRI Sector Standards:</t>
    </r>
    <r>
      <rPr>
        <sz val="10"/>
        <color theme="1"/>
        <rFont val="Montserrat"/>
      </rPr>
      <t xml:space="preserve"> 13.11
</t>
    </r>
    <r>
      <rPr>
        <b/>
        <sz val="10"/>
        <color theme="1"/>
        <rFont val="Montserrat"/>
      </rPr>
      <t>SASB:</t>
    </r>
    <r>
      <rPr>
        <sz val="10"/>
        <color theme="1"/>
        <rFont val="Montserrat"/>
      </rPr>
      <t xml:space="preserve"> FB-MP-410a.1, FB-MP-430a.2</t>
    </r>
  </si>
  <si>
    <r>
      <rPr>
        <b/>
        <sz val="10"/>
        <color theme="1"/>
        <rFont val="Montserrat"/>
      </rPr>
      <t>GRI Standards:</t>
    </r>
    <r>
      <rPr>
        <sz val="10"/>
        <color theme="1"/>
        <rFont val="Montserrat"/>
      </rPr>
      <t xml:space="preserve"> 201, 202, 203
</t>
    </r>
    <r>
      <rPr>
        <b/>
        <sz val="10"/>
        <color theme="1"/>
        <rFont val="Montserrat"/>
      </rPr>
      <t>GRI Sector Standards:</t>
    </r>
    <r>
      <rPr>
        <sz val="10"/>
        <color theme="1"/>
        <rFont val="Montserrat"/>
      </rPr>
      <t xml:space="preserve"> 13.21.1, 13.22.2, 13.22.4</t>
    </r>
  </si>
  <si>
    <r>
      <rPr>
        <b/>
        <sz val="10"/>
        <color theme="1"/>
        <rFont val="Montserrat"/>
      </rPr>
      <t>GRI Standards:</t>
    </r>
    <r>
      <rPr>
        <sz val="10"/>
        <color theme="1"/>
        <rFont val="Montserrat"/>
      </rPr>
      <t xml:space="preserve"> 416, 417
</t>
    </r>
    <r>
      <rPr>
        <b/>
        <sz val="10"/>
        <color theme="1"/>
        <rFont val="Montserrat"/>
      </rPr>
      <t>GRI Sector Standards:</t>
    </r>
    <r>
      <rPr>
        <sz val="10"/>
        <color theme="1"/>
        <rFont val="Montserrat"/>
      </rPr>
      <t xml:space="preserve"> 13.10.2, 13.10.3, 13.10.4, 13.10.5, 13.23.4
</t>
    </r>
    <r>
      <rPr>
        <b/>
        <sz val="10"/>
        <color theme="1"/>
        <rFont val="Montserrat"/>
      </rPr>
      <t>SASB:</t>
    </r>
    <r>
      <rPr>
        <sz val="10"/>
        <color theme="1"/>
        <rFont val="Montserrat"/>
      </rPr>
      <t xml:space="preserve"> FB-MP-250a.1, FB-MP-250a.3, FB-MP-250a.4, FB-MP-410a.3</t>
    </r>
  </si>
  <si>
    <r>
      <rPr>
        <b/>
        <sz val="10"/>
        <color theme="1"/>
        <rFont val="Montserrat"/>
      </rPr>
      <t>GRI Standards:</t>
    </r>
    <r>
      <rPr>
        <sz val="10"/>
        <color theme="1"/>
        <rFont val="Montserrat"/>
      </rPr>
      <t xml:space="preserve"> 304, 308, 408, 409, 416, 417
</t>
    </r>
    <r>
      <rPr>
        <b/>
        <sz val="10"/>
        <color theme="1"/>
        <rFont val="Montserrat"/>
      </rPr>
      <t>GRI Sector Standards:</t>
    </r>
    <r>
      <rPr>
        <sz val="10"/>
        <color theme="1"/>
        <rFont val="Montserrat"/>
      </rPr>
      <t xml:space="preserve"> 13.3.3, 13.4.3, 13.4.5, 13.10.2, 13.10.3, 13.10.4, 13.10.5, 13.13.1, 13.16.2, 13.17.2, 13.23.1, 13.23.2, 13.23.3, 13.23.4
</t>
    </r>
    <r>
      <rPr>
        <b/>
        <sz val="10"/>
        <color theme="1"/>
        <rFont val="Montserrat"/>
      </rPr>
      <t>SASB:</t>
    </r>
    <r>
      <rPr>
        <sz val="10"/>
        <color theme="1"/>
        <rFont val="Montserrat"/>
      </rPr>
      <t xml:space="preserve"> FB-MP-160a.2., FB-MP-250a.1, FB-MP-250a.3, FB-MP-250a.4, FB-MP-410a.3, FB-MP-430a.2</t>
    </r>
  </si>
  <si>
    <t>FB-MP-160a, FB-MP-430a.2</t>
  </si>
  <si>
    <t>FB-MP-160a.2.</t>
  </si>
  <si>
    <t>FB-MP-000.B, FB-MP-410a.1</t>
  </si>
  <si>
    <t>304-2, 308-2, 13.23.3</t>
  </si>
  <si>
    <t>304-2, 308-1, 13.23.3</t>
  </si>
  <si>
    <t>FP11</t>
  </si>
  <si>
    <t>FP1, 304-2, 13.13.1, 13.23.1, 13.23.2, 13.23.3</t>
  </si>
  <si>
    <t>FP1, 304-2, 13.23.1, 13.23.3</t>
  </si>
  <si>
    <t>305-1, 13.1.2</t>
  </si>
  <si>
    <t>305-2, 13.1.3</t>
  </si>
  <si>
    <t>305-3, 13.1.4</t>
  </si>
  <si>
    <t>305-4, 13.1.5</t>
  </si>
  <si>
    <t>SASB FB-MP-000A</t>
  </si>
  <si>
    <t>FB-MP-140a.3</t>
  </si>
  <si>
    <t xml:space="preserve">409-1, 13.16.2, 13.23.3, </t>
  </si>
  <si>
    <t>304-2, 13.4.3, 13.4.5</t>
  </si>
  <si>
    <t>Assunção Planta 2 (PRY)</t>
  </si>
  <si>
    <t>Assunção Planta 8 (PRY)</t>
  </si>
  <si>
    <t>Belén Planta 23 (PRY)</t>
  </si>
  <si>
    <t>Bucaramanga (COL)</t>
  </si>
  <si>
    <t>CSAP - Altinópolis (BRA)</t>
  </si>
  <si>
    <t>CSAP - Araguaína (BRA)</t>
  </si>
  <si>
    <t>CSAP - Buritama (BRA)</t>
  </si>
  <si>
    <t>CSAP - Morada da Lua (BRA)</t>
  </si>
  <si>
    <t>CSAP - Rolim de Moura (BRA)</t>
  </si>
  <si>
    <t>CSAP - Sela da Prata (BRA)</t>
  </si>
  <si>
    <t>CSAP - Vale do Paciência (BRA)</t>
  </si>
  <si>
    <t>Canelones (URY)</t>
  </si>
  <si>
    <t>Carrasco (URY)</t>
  </si>
  <si>
    <t>Ciénaga de Oro (COL)</t>
  </si>
  <si>
    <t>Esperance (AUS)</t>
  </si>
  <si>
    <t>Melo (URY)</t>
  </si>
  <si>
    <t>Minerva Biodiesel (BRA)</t>
  </si>
  <si>
    <t>Minerva Casings (BRA)</t>
  </si>
  <si>
    <t>Minerva Leather (BRA)</t>
  </si>
  <si>
    <t>Pilar (ARG)</t>
  </si>
  <si>
    <t>Pontevedra (ARG)</t>
  </si>
  <si>
    <t>Rosário (ARG)</t>
  </si>
  <si>
    <t>San Antonio Planta 3 (PRY)</t>
  </si>
  <si>
    <t>Tammin (AUS)</t>
  </si>
  <si>
    <t>Venado Tuerto (ARG)</t>
  </si>
  <si>
    <t>Araguaína (BRA)</t>
  </si>
  <si>
    <t>Barretos  (BRA)</t>
  </si>
  <si>
    <t>CD Araraquara  (BRA)</t>
  </si>
  <si>
    <t>Campina Verde (BRA)</t>
  </si>
  <si>
    <t>Goianésia (BRA)</t>
  </si>
  <si>
    <t>Janaúba (BRA)</t>
  </si>
  <si>
    <t>José Bonifácio (BRA)</t>
  </si>
  <si>
    <t>Minerva Beef Shop (BRA)</t>
  </si>
  <si>
    <t>Minerva Fine Foods (BRA)</t>
  </si>
  <si>
    <t>Mirassol d’Oeste (BRA)</t>
  </si>
  <si>
    <t>Palmeiras de Goiás  (BRA)</t>
  </si>
  <si>
    <t>Paranatinga  (BRA)</t>
  </si>
  <si>
    <t>Rolim de Moura (BRA)</t>
  </si>
  <si>
    <t>Sunshine (AUS)</t>
  </si>
  <si>
    <t>Colac (AUS)</t>
  </si>
  <si>
    <t>Assunção Planta 13 (PRY)</t>
  </si>
  <si>
    <t>302-2</t>
  </si>
  <si>
    <t>Brasil (m³)</t>
  </si>
  <si>
    <t>Argentina (m³)</t>
  </si>
  <si>
    <t>Latam</t>
  </si>
  <si>
    <t>306-1, 306-5</t>
  </si>
  <si>
    <t>13</t>
  </si>
  <si>
    <t>2-7</t>
  </si>
  <si>
    <t>2-7, 405-1</t>
  </si>
  <si>
    <t>2-30</t>
  </si>
  <si>
    <t>2-8, 405-1</t>
  </si>
  <si>
    <t>2-8, 405-2</t>
  </si>
  <si>
    <t>05, 09</t>
  </si>
  <si>
    <t>2-8, 405-3</t>
  </si>
  <si>
    <t>05, 10</t>
  </si>
  <si>
    <t>2-8, 405-4</t>
  </si>
  <si>
    <t>05, 11</t>
  </si>
  <si>
    <t>2-7, 405-2</t>
  </si>
  <si>
    <t>2-7, 405-3</t>
  </si>
  <si>
    <t>2-7, 405-4</t>
  </si>
  <si>
    <t>2-7, 405-5</t>
  </si>
  <si>
    <t>05, 12</t>
  </si>
  <si>
    <t>2-7, 405-6</t>
  </si>
  <si>
    <t>05, 13</t>
  </si>
  <si>
    <t>405-1</t>
  </si>
  <si>
    <t>202-1</t>
  </si>
  <si>
    <t>93,39</t>
  </si>
  <si>
    <t>Centro de indicadores - Minerva Foods</t>
  </si>
  <si>
    <t xml:space="preserve"> En este Centro de referencia, los indicadores de sostenibilidad monitoreados por Minerva Foods dentro de sus pilares organizacionales son presentados en series históricas de 3 años: 2020, 2021 y 2022. Todas las informaciones de los indicadores son presentadas junto con su contexto, incluyendo los cambios y/o alteraciones a lo largo de los años y la forma en que la Compañía administra el tema.</t>
  </si>
  <si>
    <t>Los indicadores fueron seleccionados con base en las metodologías Global Reporting Initiative (GRI), Sustainability Accounting Boarding (SASB) y Task Force on Climate-related Financial Disclosures (TCFD) y sirven de complemento a las informaciones presentadas en el Informe Anual de Sostenibilidad. Adicionalmente, los indicadores están relacionados a los Objetivos de Desarrollo Sustentable (ODS) de las Naciones Unidas y a los Compromisos con la Sustentabilidad de Minerva Foods.</t>
  </si>
  <si>
    <t xml:space="preserve">La información de este informe se ha organizado basándose en los temas de interés que fueron definidos en un análisis de materialidad que se realizó en 2022 y se han contextualizado en una pestaña específica. Del mismo modo, se han incluido pestañas para presentar los avances que se han logrado en torno a los Compromisos con la Sostenibilidad y el perfil de la organización. </t>
  </si>
  <si>
    <r>
      <t xml:space="preserve">Grupo de Trabajo sobre la Divulgación Financiera Relacionada con el Clima </t>
    </r>
    <r>
      <rPr>
        <b/>
        <sz val="10"/>
        <color rgb="FFE84752"/>
        <rFont val="Montserrat"/>
      </rPr>
      <t>(TCFD, por sus siglas en inglés)</t>
    </r>
  </si>
  <si>
    <t>Perfil Organizativo</t>
  </si>
  <si>
    <t>Indicadores de Resultados - Bienestar Animal</t>
  </si>
  <si>
    <t>Indicadores de Resultados - Mercado de Actuación</t>
  </si>
  <si>
    <t>Indicadores de Resultados - Empleados</t>
  </si>
  <si>
    <t>Indicadores de Resultados - Salud y Seguridad en el Trabajo</t>
  </si>
  <si>
    <t>Indicadores de Resultados - Calidad y Seguridad Alimentaria</t>
  </si>
  <si>
    <r>
      <t xml:space="preserve">Indicadores de Resultados - Ética y </t>
    </r>
    <r>
      <rPr>
        <b/>
        <i/>
        <sz val="16"/>
        <color rgb="FFE84752"/>
        <rFont val="Montserrat"/>
      </rPr>
      <t>Compliance</t>
    </r>
  </si>
  <si>
    <t>Indicadores de Resultados - Ecoeficiencia</t>
  </si>
  <si>
    <t>Indicadores de Resultados - Emisiones de gases de efecto invernadero (GEI)</t>
  </si>
  <si>
    <t>Compromisos con la sostenibilidad</t>
  </si>
  <si>
    <t>En abril de 2021, Minerva Foods adoptó el Compromiso con la Sostenibilidad, un conjunto de objetivos que sustentan su objetivo de alimentar al mundo de manera más sustentable a través de iniciativas respetuosas y responsables con el medio ambiente. Reconocemos los desafíos y oportunidades que surgen de nuestra cadena de valor y adoptamos un enfoque diversificado para lograr nuestras metas a mediano y largo plazo.</t>
  </si>
  <si>
    <r>
      <rPr>
        <b/>
        <sz val="10"/>
        <color theme="1"/>
        <rFont val="Montserrat"/>
      </rPr>
      <t>Nota:</t>
    </r>
    <r>
      <rPr>
        <sz val="10"/>
        <color theme="1"/>
        <rFont val="Montserrat"/>
      </rPr>
      <t xml:space="preserve"> Los avances en los Compromisos son comunicados trimestralmente por Minerva Foods a sus partes interesadas. La información se publica en los informes trimestrales de resultados en el sitio web de Relaciones con los Inversores (1 ) y en la pestaña Compromisos con la Sostenibilidad (2) del sitio web institucional..
1- http://ri.minervafoods.com/resultados-trimestrais/  
2- https://www.minervafoods.com/sustentabilidade/compromisso/ </t>
    </r>
  </si>
  <si>
    <t>Gestión de la cadena de suministro - Proveedores Directos</t>
  </si>
  <si>
    <t>Gestión de la cadena de suministro - Proveedores Indirectos</t>
  </si>
  <si>
    <t>Ecoeficiencia en las operaciones de control</t>
  </si>
  <si>
    <t>Desarrollo del programa Renove en las ganaderías colaboradoras</t>
  </si>
  <si>
    <t>3 - Las emisiones de alcance 2 son neutralizadas mediante la compra de certificados de energía renovable (I-REC).</t>
  </si>
  <si>
    <t>4- Las toneladas de producción y de productos acabados (TPA) incluyen la producción de carne fresca, productos derivados, subproductos del sacrificio, biodiésel y cuero.</t>
  </si>
  <si>
    <t>Compromisos</t>
  </si>
  <si>
    <t>Sub-objetivos</t>
  </si>
  <si>
    <t>Estado 2021</t>
  </si>
  <si>
    <t>Estado 2022</t>
  </si>
  <si>
    <t>Desarrollo</t>
  </si>
  <si>
    <t xml:space="preserve">Reducir, tomando como referencia 2020, la intensidad de las emisiones de gases de efecto invernadero (tCO₂e/TPA ) en un 30%, atendiendo a los alcances 1 y 2, para el año 2030;
TPA= Toneladas de Producción y de Productos Acabados </t>
  </si>
  <si>
    <t>Invertir en tecnologías que mejoren la eficiencia de las plantas de tratamiento de efluentes de las instalaciones industriales, y reduzcan las emisiones de gases de efecto invernadero.</t>
  </si>
  <si>
    <t>Mantener a cero las emisiones netas, contemplando el enfoque de mercado para el alcance 2, a través de la inversión y el estímulo de la producción de electricidad procedente de fuentes renovables. Desde 2020, la Compañía registra la generación de electricidad utilizada en sus operaciones a través de certificados de energía renovable (I-REC).</t>
  </si>
  <si>
    <t>Para 2030, como mínimo, el 50% de los animales procederán de proveedores que participen en el programa Renove.</t>
  </si>
  <si>
    <t>Poner en práctica metodologías científicamente rigurosas y reconocidas internacionalmente con el fin de medir la huella de carbono de las instalaciones agrícolas, en el marco de un sistema supervisado, documentado y verificado, así como apoyar la incorporación de prácticas con bajas emisiones de carbono;</t>
  </si>
  <si>
    <t>Contribuir a la restauración de la vegetación autóctona en sintonía con el Decenio de las Naciones Unidas para la Restauración de los Ecosistemas, lo que generará beneficios colaterales para la biodiversidad.</t>
  </si>
  <si>
    <t>Continuar con el monitoreo geográfico de las propiedades de proveedores directos de ganado en Brasil y ampliar dicho monitoreo a todos los países de América del Sur para 2030.</t>
  </si>
  <si>
    <t>Desarrollar e implementar un programa de monitoreo de las propiedades de los proveedores indirectos de ganado, en todos los países de operación en Sudamérica, para el año 2030.</t>
  </si>
  <si>
    <t>Monitorización del 100% de los proveedores directos de ganado en Paraguay para diciembre de 2021;
Monitorización del 100% de los proveedores directos de ganado en Colombia hasta 2023;
Monitorización del 100% de los proveedores directos de ganado en Uruguay hasta 2025; 
Monitorización del 100% de los proveedores directos de ganado en Argentina hasta 2030.</t>
  </si>
  <si>
    <t>Una reducción del 10% de la intensidad de las emisiones en los alcances 1 y 2 para 2026;
Una reducción del 20% de la intensidad de las emisiones en los alcances 1 y 2 para 2028.</t>
  </si>
  <si>
    <t>En desarrollo</t>
  </si>
  <si>
    <t>No se aplica</t>
  </si>
  <si>
    <t>El porcentaje de proveedores directos de ganado bajo monitorización en todos los países de operación en América del Sur.</t>
  </si>
  <si>
    <r>
      <t xml:space="preserve">Intensidad de las emisiones: total de emisiones por Tonelada de Producto Acabado (TPA) de los alcances 1 y 2.
</t>
    </r>
    <r>
      <rPr>
        <b/>
        <sz val="10"/>
        <color theme="1"/>
        <rFont val="Montserrat"/>
      </rPr>
      <t>Referencia:</t>
    </r>
    <r>
      <rPr>
        <sz val="10"/>
        <color theme="1"/>
        <rFont val="Montserrat"/>
      </rPr>
      <t xml:space="preserve">
Intensidad de las emisiones en 2020 = 0,16 (TCO2e/TPA)</t>
    </r>
  </si>
  <si>
    <t>Integración de la herramienta "Visipec" en los sistemas internos de geomonitorización para diciembre de 2021;
Transferir esta tecnología de geomonitorización utilizada por Minerva Foods para los agricultores rurales a través de aplicación(es) para smartphones, en asociación con la empresa Niceplanet Geotecnologia, en Brasil hasta diciembre de 2021 (SMGeo Prospec®) y en los demás países de operación antes de 2030.</t>
  </si>
  <si>
    <t>Emisiones absolutas de alcance 1 ;
Intensidad de las emisiones: total de emisiones por Tonelada de Producto Acabado (TPA) de los alcances 1 y 2.</t>
  </si>
  <si>
    <t>Emisiones de alcance 2</t>
  </si>
  <si>
    <t>El número de cabezas de ganado procedentes de ganaderías de proveedores que participan en el programa Renove.</t>
  </si>
  <si>
    <t>Emisiones de Alcance 2 - criterio de elección de compra: 0,0</t>
  </si>
  <si>
    <r>
      <t xml:space="preserve">Desde su fundación en 2021, Renove ha desarrollado tres proyectos fundamentales: Latam Certification Project, MRV Agro Project y Carbon Project.
</t>
    </r>
    <r>
      <rPr>
        <b/>
        <sz val="10"/>
        <color theme="1"/>
        <rFont val="Montserrat"/>
      </rPr>
      <t>Proyecto de certificación LATAM:</t>
    </r>
    <r>
      <rPr>
        <sz val="10"/>
        <color theme="1"/>
        <rFont val="Montserrat"/>
      </rPr>
      <t xml:space="preserve"> El objetivo de este proyecto es de medir el balance de carbono de las instalaciones agrícolas de América Latina e implantar una certificación de la huella de carbono en todo el proceso de producción. Inicialmente fue calculada la intensidad de emisiones en 5 propiedades en cada país de operación, para un total de 25 propiedades. Con el objetivo de establecer una base de comparación, se realizó un estudio analizando más de 30 artículos científicos para estimar la intensidad de las emisiones en la producción bovina mundial. Como resultado, fue determinado un valor global de emisiones de 19,9 toneladas de CO2e por tonelada de carne producida. Las 25 propiedades agropecuarias que proveen ganado a Minerva Foods están, en promedio, un 44% por debajo de este valor. La Compañía fue, con estos resultados, la primera y actualmente la única del sector en inscribir e informar su proyecto en la plataforma Carbon on Track de Imaflora (Instituto de Gestión y Certificación Forestal y Agrícola). 
En efecto, con los resultados de este estudio, la Empresa identificó la oportunidad de certificar la huella de carbono de las propiedades agrícolas y neutralizar dichas emisiones para poder ofrecer una línea de productos neutros en carbono. Las emisiones cuales están relacionadas a todas las actividades de las propiedades fueron calculadas y reunidas en una herramienta de cálculo desarrollada por Imaflora (Instituto de Gestión y Certificación Forestal y Agropecuaria), que está alineada con la metodología del GHG Protocol for Agriculture and Livestock (WRI, 2015) y Guidelines for National Greenhouse Gas Inventories (IPCC, 2019). Al tener una medición de toda la huella de carbono, sustentada científicamente, las actividades son auditadas y finalmente certificadas por una organización internacionalmente reconocida. Las emisiones residuales determinadas en el cálculo son neutralizadas a través de MyCarbon - una subsidiaria de Minerva Foods que opera en el mercado de créditos de carbono - llevando en cuenta la cantidad necesaria para neutralizar todo el proceso y utilizando créditos que proceden de proyectos de plantación de árboles y preservación de bosques.
El primer embarque de la línea Minerva Foods de carne carbono neutral fue realizado proveniente de Uruguay, en mayo de 2022, con destino a Suiza. De Brasil, el primer embarque fue realizado en noviembre de 2022, y desde entonces, otros cargamentos fueron vendidos de ambos orígenes para diversos países del mundo.
</t>
    </r>
    <r>
      <rPr>
        <b/>
        <sz val="10"/>
        <color theme="1"/>
        <rFont val="Montserrat"/>
      </rPr>
      <t>Proyecto MRV Agro:</t>
    </r>
    <r>
      <rPr>
        <sz val="10"/>
        <color theme="1"/>
        <rFont val="Montserrat"/>
      </rPr>
      <t xml:space="preserve"> El objetivo de esta iniciativa es el de analizar el contexto de las emisiones de GEI en las actividades agrícolas y ganaderas y desarrollar mejores métodos para su medición. La iniciativa presentó el potencial de contribuir con estudios técnicos para la ciencia y el desarrollo de la ganadería con bajas emisiones de carbono. Esto se logró por medio de la adaptación y actualización de la metodología de cálculo del GHG Protocol para la realidad del país (finalizado en diciembre/21); el desarrollo de la aplicación Agrotag Carbono, para la georreferenciación de datos y el cálculo del inventario de emisiones de gases de efecto invernadero en granjas (finalizado en agosto/22); y con el desarrollo de un protocolo de Medición, Reporte y Verificación (MRV) para la agroindustria (finalizado en marzo de 2023).
</t>
    </r>
    <r>
      <rPr>
        <b/>
        <sz val="10"/>
        <color theme="1"/>
        <rFont val="Montserrat"/>
      </rPr>
      <t>Proyecto Carbono:</t>
    </r>
    <r>
      <rPr>
        <sz val="10"/>
        <color theme="1"/>
        <rFont val="Montserrat"/>
      </rPr>
      <t xml:space="preserve"> Se han firmado acuerdos de cooperación a nivel técnico con los ganaderos proveedores de Minerva Foods, confirmando el interés de ambas partes en convertir las prácticas convencionales de gestión ganadera en prácticas de carácter regenerativo que permitan aumentar la productividad y eliminar o reducir las emisiones de gases de efecto invernadero.
Asimismo, de manera colaborativa, los ganaderos del programa Renove podrán implementar y monitorear las prácticas de recuperación de pastizales; manejo rotativo de pastos; sistemas integrados de producción, como la Integración Cultivo-Ganadería-Silvicultura (ILPF); así como el uso de aditivos para reducir las emisiones de fermentación entérica y el tratamiento de residuos.</t>
    </r>
  </si>
  <si>
    <t>Proceso de definición de los temas esenciales</t>
  </si>
  <si>
    <t>El proceso para definir los temas materiales, o esenciales, de Minerva Foods se llevó a cabo por medio de un análisis de los impactos reales y potenciales producidos a lo largo de su cadena de valor, incluyendo aquellos que no sean consecuencia directa de las actividades de la Compañía. Para ello, fue utilizado material institucional, estudios, informes técnicos y materiales de instituciones de investigación orientadas al mercado donde actúa, frameworks e índices sectoriales. Además, se llevó a cabo un proceso de consulta directa con la alta dirección de la Compañía y las partes interesadas, tales como: inversores, clientes, organizaciones de la sociedad civil, analistas de mercado y empleados. Esta consulta sirvió para validar la lista de temas planteados y determinar su prioridad. 
A continuación se presenta la lista de temas materiales prioritarios y, en relación con la materialidad anterior, se han incluido dos nuevos temas: Bienestar animal y Mercado operativo; no se excluyó ningún tema anterior.</t>
  </si>
  <si>
    <t>Indicadores conexos</t>
  </si>
  <si>
    <t>Emisiones de gases de efecto invernadero</t>
  </si>
  <si>
    <r>
      <t xml:space="preserve">Ética y </t>
    </r>
    <r>
      <rPr>
        <i/>
        <sz val="11"/>
        <color theme="1"/>
        <rFont val="Montserrat"/>
      </rPr>
      <t>Compliance</t>
    </r>
  </si>
  <si>
    <t>Trazabilidad de los Productos</t>
  </si>
  <si>
    <t>Deforestación y Biodiversidad</t>
  </si>
  <si>
    <t>Emisiones de Gases de Efecto Invernadero</t>
  </si>
  <si>
    <t>Calidad y Seguridad Alimentaria</t>
  </si>
  <si>
    <t>Salud y Seguridad en el Trabajo</t>
  </si>
  <si>
    <t>Bienestar animal</t>
  </si>
  <si>
    <t>Mercado de Actuación</t>
  </si>
  <si>
    <t>*Los temas se enumeraron según el orden de interés que se obtuvo en el estudio de priorización.</t>
  </si>
  <si>
    <t>Referencias</t>
  </si>
  <si>
    <t>Entidades incluidas en el informe de sostenibilidad</t>
  </si>
  <si>
    <t>Actividades, cadena de valor y otras relaciones comerciales</t>
  </si>
  <si>
    <t>Políticas de remuneración</t>
  </si>
  <si>
    <t>Proceso para determinar la remuneración</t>
  </si>
  <si>
    <t>Procesos para remediar impactos negativos</t>
  </si>
  <si>
    <t>Incorporando compromisos de política</t>
  </si>
  <si>
    <t>Delegación de responsabilidades por la gestión de los impactos</t>
  </si>
  <si>
    <t>Detalles organizativos</t>
  </si>
  <si>
    <t>Estructura y composición de gobierno</t>
  </si>
  <si>
    <t>Nombramiento y selección del más alto órgano de gobierno</t>
  </si>
  <si>
    <t>Presidente del más alto órgano de gobierno</t>
  </si>
  <si>
    <t>Papel del más alto órgano de gobierno en la supervisión de la gestión de impactos</t>
  </si>
  <si>
    <t>Conflictos de interés</t>
  </si>
  <si>
    <t>Comunicación de preocupaciones críticas</t>
  </si>
  <si>
    <t>Conocimiento colectivo del más alto órgano de gobierno</t>
  </si>
  <si>
    <t>Evaluación del desempeño del más alto órgano de gobierno</t>
  </si>
  <si>
    <t>Políticas de compromiso</t>
  </si>
  <si>
    <t>Mecanismos para buscar asesoría y levantar preocupaciones</t>
  </si>
  <si>
    <t>Conformidad con las leyes y reglamentos</t>
  </si>
  <si>
    <t>Afiliación a asociaciones</t>
  </si>
  <si>
    <t>Enfoque para el involucramiento de las partes interesadas</t>
  </si>
  <si>
    <t>El informe abarca todas las unidades industriales y administrativas y centros de distribución de Minerva Foods en Brasil, Australia, Argentina, Colombia, Paraguay y Uruguay.</t>
  </si>
  <si>
    <t xml:space="preserve">La Compañía se dedica a la producción y venta de carne de vacuno y cordero, alimentos procesados y subproductos, con una presencia significativa en Brasil, Australia, Argentina, Colombia, Paraguay y Uruguay, accediendo a mercados de más de 100 países en los cinco continentes. </t>
  </si>
  <si>
    <t>Minerva Foods (Minerva S.A.) es la mayor exportadora de carne vacuna de América del Sur y uno de los principales productores del segmento de carne de alta calidad de la región. La Compañía se dedica a la producción y venta de carne de vacuno y cordero, alimentos procesados y subproductos, con una presencia significativa en Brasil, Australia, Argentina, Colombia, Paraguay y Uruguay, accediendo a mercados en más de 100 países en los cinco continentes. Es una empresa brasileña que cotiza en bolsa y tiene presencia mundial, con una cuota de mercado de aproximadamente el 20% en las exportaciones de América del Sur. La sede de la empresa está en Barretos/SP.</t>
  </si>
  <si>
    <t xml:space="preserve">La instancia superior de gobierno es el Consejo de Administración, más los comités consultivos, el Consejo Fiscal y los Consejos Ejecutivos (estatutarios y no estatutarios). </t>
  </si>
  <si>
    <t>El proceso de nombramiento y de selección para los órganos de gobierno se lleva a cabo de acuerdo con la Política de nombramiento de los miembros del Consejo, de los Comités y de la Dirección estatutaria: https://api.mziq.com/mzfilemanager/v2/d/7f2b381f-831b-4aed-b111-417a5585b53b/67cd05db-d1c7-3821-b0ff-52106d9847d5?origin=1</t>
  </si>
  <si>
    <t>Información sobre la estructura de gobierno y los procesos de nombramiento: http://ri.minervafoods.com/governanca-corporativa/administracao/</t>
  </si>
  <si>
    <t xml:space="preserve">La gestión de los proyectos e iniciativas ESG es desarrollada por el área de Sostenibilidad, que reporta al Consejo de Relaciones Institucionales y al C-Level de la Compañía. Como órganos consultivos del Nivel C sobre el tema, Minerva creó la Comisión de Sostenibilidad y el Consejo Consultivo de Sostenibilidad e Innovación para fortalecer y acelerar las discusiones sobre estos temas a nivel ejecutivo durante las reuniones mensuales.
La Comisión de Sostenibilidad está formada por miembros del Consejo de Administración (CEO, CFO, CTO, CHRO), por los Directores de Relaciones Institucionales y Jurídico y por los Directores Ejecutivos de Sostenibilidad, Programa Renove y MyCarbon.
El Consejo Consultivo de Sostenibilidad e Innovación está formado por diez miembros, incluyendo representantes del Consejo de Administración y de la gestión de Minerva Foods, y dos miembros independientes con amplia experiencia en sostenibilidad.  </t>
  </si>
  <si>
    <t xml:space="preserve">En sus relaciones comerciales, la Compañía aplica su política de prevención de conflictos de intereses, para lo cual los empleados deben orientar su actuación con base en los principios de 1- independencia; 2- no intervenir o influir en negociaciones, toma de decisiones, aprobaciones, resoluciones, o cualquier otra medida relacionada; y 3- informar cualesquiera conflictos de intereses, reales o potenciales, en los que estén o puedan estar envueltos, antes de la conclusión de operaciones o del cierre de negocios. Cualquier situación identificada deberá ser comunicada por medio del canal Conexión Minerva, donde el 100% de las denuncias son tratadas por el Ombudsman responsable. </t>
  </si>
  <si>
    <t xml:space="preserve">Asuntos cruciales, así como el acompañamiento de la implementación de políticas, procesos y resultados atingidos por la Compañía, se presentan trimestralmente, con la evaluación y aprobación de informes en reuniones periódicas del Consejo. En 2022, fueron realizadas 11 reuniones del Consejo de Administración de Minerva Foods. Entre los temas abordados durante el año, están la aprobación de las demostraciones financieras de la Compañía; aprobación de la creación y designación de miembros de comités y otros órganos de gobernanza; creación y actualización de políticas y otros documentos con directrices de la Compañía, como el Código de Ética - Guía de Conducta. Por último, el Consejo de Administración aprobó el Compromiso de Sostenibilidad de la Compañía. </t>
  </si>
  <si>
    <t>Hoy en día, el Consejo de Administración de Minerva está formado por diez miembros, de los cuales dos son independientes. Los miembros del Consejo de Administración de la Compañía cuentan con amplia experiencia en gestión empresarial y agroindustria, tiendo en algunos casos, interfaz con temas como el desarrollo de la pecuaria sostenible. Los currículos de los miembros del Consejo de Administración y la composición de los Comités Asesores están disponibles en: http://ri.minervafoods.com/governanca-corporativa/administracao/"</t>
  </si>
  <si>
    <t>Realizada anualmente por el departamento de Recursos Humanos o por una consultoría independiente y regulada por una política específica, la evaluación incluye entrevistas con el órgano de administración y con cada uno de sus miembros. Entre otros aspectos, se evalúa la asistencia, participación y contribución activa del miembro en las discusiones. Para más información, diríjase a https://api.mziq.com/mzfilemanager/v2/d/7f2b381f-831b-4aed-b111-417a5585b53b/4ae60377-e449-fd40-5876-b62d830ddad9?origin=1</t>
  </si>
  <si>
    <t xml:space="preserve">La Compañía ha adoptado una Política de Remuneración aplicada a los órganos de gobierno, establecida de acuerdo con el punto 14 de sus Estatuto Social. Entre los aspectos de remuneración se incluyen el salario, los incentivos basados en acciones y los bonos variables basados en indicadores operativos y económicos. </t>
  </si>
  <si>
    <t xml:space="preserve">La Compañía ha adoptado una Política de Remuneración aplicada a los órganos de gobierno, establecida de acuerdo con el punto 14 de sus Estatuto Social. Entre los aspectos de remuneración se incluyen el salario, los incentivos basados en acciones y los bonos variables basados en indicadores operativos y económicos.  </t>
  </si>
  <si>
    <t>Información confidencial.</t>
  </si>
  <si>
    <t xml:space="preserve">Minerva Foods se empeña en actuar con responsabilidad social y ambiental, guiada por su propósito y valores éticos. Este compromiso se aplica no sólo a sus propios empleados y trabajadores tercerizados, sino también a todos los socios de su cadena de valor, como proveedores, clientes y prestadores de servicios. Este compromiso se materializa en su Código Ético - Guía de Conducta, el cual esta aprobado por el Consejo de Administración, el órgano más alto de la estructura de gobierno. Este documento principal se integra en varios otros, como políticas, procedimientos y compromisos, que cuentan con la aprobación del Director General, en el caso de las políticas, o del Consejo de Administración, para el resto. </t>
  </si>
  <si>
    <t xml:space="preserve">Es responsabilidad de cada área técnica de implementar y divulgar las directrices contenidas en los documentos de la Compañía, según la aplicabilidad del tema. Todos los empleados de Minerva reciben entrenamiento sobre sus directrices de ética e integridad durante el proceso de contratación y durante cursos anuales de actualización. En 2022, con el objetivo de concientizar a los empleados sobre temas relacionados a la integridad, fueron realizadas varias iniciativas de comunicación interna. Los socios comerciales son formalmente informados a través del Código de Conducta para Socios Comerciales de la Compañía, al cual adhieren por medio de firma de un término de concienciación, y por sus respectivos contratos de suministro y servicios. Las políticas y compromisos de la Compañía están disponibles públicamente en la página web institucional y en la de Relaciones con los Inversores. </t>
  </si>
  <si>
    <t>Conexão Minerva se constituye en el canal de defensor interno y externo de Minerva Foods, que atiende a la comunicación efectiva con la Compañía para recibir sugerencias, elogios, críticas y dudas, así como cualquier manifestación dedicada al combate al fraude, corrupción y cualquier inconformidad o violación de las normas. El canal está disponible en todo momento a través de la web, por teléfono y correo electrónico, siendo posible acceder a él de forma anónima siempre que el usuario lo prefiera. Es gestionado por una empresa externa independiente y por el Ombudsman de Minerva, un profesional que representa al Comité de Ética e Integridad en las encuestas y deliberaciones de los contactos recibidos a través del canal.</t>
  </si>
  <si>
    <t>La información se describe y actualiza en el punto 4.3 del formulario de referencia de la Compañía.</t>
  </si>
  <si>
    <t>Minerva Foods actúa en diversos canales de discusión multistakeholder para proponer iniciativas que desarrollen la cadena de valor de forma sostenible. 
1. Pacto Global de las Naciones Unidas
2. Pacto Nacional para la Erradicación del Trabajo Esclavo (InPACTO)
3. Global Roundtable for Sustainable Beef (GRSB) (Mesa redonda mundial para la carne de vacuno sostenible)
4. Grupo de Trabajo para una Ganadería Sostenible (GTPS)
5. Grupo de Trabajo de Proveedores Indirectos (GTFI)
6. Mesa Paraguaya de Carne Sostenible (MPCS)
7. Mesa de Ganadería Sostenible de Colombia (MGSC)
8. Compromiso Público Ganadero
9. Acuerdo de Ajuste de Conducta (TAC) con el Ministerio Público de Pará
10. Protocolo de Monitoreo de Proveedores de Ganado en la Amazonía
11. Término de Compromiso con el Ministerio Público de Tocantins</t>
  </si>
  <si>
    <t>El comprometimiento de partes interesadas es pautado en la Política de Comprometimiento de Partes Interesadas, que enumera nueve directrices a ser seguidas: respeto a los derechos humanos; creación de eslabón entre las partes en busca de soluciones innovadoras; desarrollar una comunicación de forma estratégica y ética; promover la transparencia; considerar todas las particularidades de cada parte interesada en la toma de decisión; uso de lenguaje adecuado para cada público de interés; búsqueda continúa por la identificación, la gestión y la mitigación de riesgos e impactos adversos en las comunidades y otras partes interesadas; gestionar de forma ética y transparente crisis o situaciones de conflicto y asegurar los canales de comunicación.</t>
  </si>
  <si>
    <t>1.1. Descripción de la supervisión del Consejo de Administración</t>
  </si>
  <si>
    <t>1.2. Papel de los ejecutivos en el mapeo y gestión de la agenda</t>
  </si>
  <si>
    <t>2.1. Transparencia con respecto a los riesgos y oportunidades identificados en el corto, mediano y largo plazo</t>
  </si>
  <si>
    <t>2.2. Impacto de los temas identificados en el portafolio y en la estrategia</t>
  </si>
  <si>
    <t>2.3. Resiliencia del negocio frente a escenarios climáticos</t>
  </si>
  <si>
    <t>3.1. Proceso para mapeo y evaluación de riesgos climáticos</t>
  </si>
  <si>
    <t>3.2. Proceso de gestión de riesgos climáticos</t>
  </si>
  <si>
    <t>3.3. Integración al proceso de gestión de riesgos corporativos</t>
  </si>
  <si>
    <t>4.1. Reporte de métricas utilizadas para monitorear riesgos y oportunidades climáticos</t>
  </si>
  <si>
    <t>4.2. Transparencia con respecto a emisiones de alcances 1, 2 y 3</t>
  </si>
  <si>
    <t>4.3. Establecimiento de metas con claridad</t>
  </si>
  <si>
    <t>En el 2021, Minerva Foods anunció públicamente su Compromiso con la Sustentabilidad con objetivo y metas claros. La Compañía pretende tornar sus operaciones net-zero antes del 2035, 15 años antes de lo previsto en el Acuerdo de París. Para alcanzar este objetivo, las metas e iniciativas de la Compañía están divididas en tres ejes: 1. Ecoeficiencia en las operaciones controladas; 2. Combate a la deforestación ilegal en la cadena de valor; y 3. Desarrollo del programa Renove en haciendas asociadas.</t>
  </si>
  <si>
    <t>1. GOBIERNO - Transparencia en relación con el gobierno de riesgos y oportunidades relacionados a los cambios climáticos</t>
  </si>
  <si>
    <t>El Comité de Finanzas y Riesgos auxilia al Consejo de Administración en el monitoreo y evaluación de la eficacia de las políticas de la Compañía, incluyendo la financiera y de gestión de riesgos, además de recomendar al Consejo y al cuerpo ejecutivo estrategias para la mitigación de los riesgos identificados. El Comité también auxilia en el análisis de la situación económica brasileña y mundial, con sus efectos potenciales en la posición financiera, operativa y estratégica de Minerva Foods.
El comité de Finanzas y Riesgos está compuesto por el CEO, CFO y otros 5 miembros.</t>
  </si>
  <si>
    <t>Minerva Foods posee dos fórums para discusión e implementación de la agenda climática en el cuerpo ejecutivo.
La Comisión de Sustentabilidad tiene como objetivo impulsar la agenda de sustentabilidad en toda la organización y ayudar en la toma de decisiones relacionadas a la agenda ambiental, social y de gobierno corporativo. Además, también evalúa proyectos relacionados a la agenda climática y divide esta evaluación en grupos de trabajo multidisciplinarios que determinan e implementan acciones destinadas al tópico. La comisión está compuesta por el CEO, CFO, CHRO, CTO, Dirección de Relaciones Institucionales, Dirección Jurídica y Gerencias Ejecutivas de Sostenibilidad.
El Consejo Consultivo de Innovación y Sustentabilidad es un órgano consultivo colegiado no estatutario, relacionado a la Dirección Ejecutiva de la Compañía, responsable por el monitoreo y discusión de prácticas relacionadas a la sostenibilidad socioambiental, gobierno corporativo e innovación, a fin de proporcionar mayor transparencia, eficiencia y asertividad de las iniciativas de Minerva Foods. El consejo está compuesto por el CEO, CFO, CTO, Dirección de Recursos Humanos, Dirección Jurídica, Dirección de Relaciones Institucionales, Gerencias Ejecutivas de Sustentabilidad y dos miembros independientes.
Ambos fórums se reúnen mensualmente.</t>
  </si>
  <si>
    <t>2. ESTRATEGIA - Impactos actuales y potenciales en el negocio, en la estrategia y en la planificación financiera de la empresa</t>
  </si>
  <si>
    <t>Algunos ejemplos de impactos identificados son:
A) La materia prima más significativa de la Compañía es el ganado, que representa hasta el 80% de los costos, y puede ser afectada directamente por eventos climáticos extremos y crónicos, encareciendo el producto.
B) Punto de destaque en la cadena de valor es la protección de los bosques que con el potencial aumento de temperatura y secas, aumenta la probabilidad de incendios forestales.
C) Cambios en la legislación y nuevas reglamentaciones pueden crear barreras comerciales para productos intensos en emisiones de GEI, con diferentes impactos en cada ítem del portafolio de la Compañía.
El proyecto de análisis de los riesgos y oportunidades relacionados a los cambios climáticos está en marcha y tiene previsión de término en el 2023, mayores detalles del impacto en el portafolio y estrategia podrán ser divulgados en el futuro.</t>
  </si>
  <si>
    <t>Entre las oportunidades identificadas para mejorar la resiliencia del negocio están el uso de energía renovable, compraventa de créditos de carbono y desarrollo de soluciones de apoyo financiero y técnico para una producción de bajo carbono a los ganaderos asociados (Programa Renove), por ejemplo. 
El proyecto de análisis de los riesgos y oportunidades relacionados a los cambios climáticos está en marcha y tiene previsión de término en el 2023, mayores detalles sobre la resiliencia del negocio frente a escenarios climáticos podrán ser divulgados en el futuro.</t>
  </si>
  <si>
    <t>3. GESTIÓN DE RIESGOS - Proceso de identificación, evaluación y gestión de riesgos corporativos</t>
  </si>
  <si>
    <r>
      <t xml:space="preserve">Después de un mapeo inicial con las unidades de negocio sobre el historial de eventos climáticos que hayan impactado al negocio, revisión bibliográfica y </t>
    </r>
    <r>
      <rPr>
        <i/>
        <sz val="10"/>
        <color theme="1"/>
        <rFont val="Montserrat"/>
      </rPr>
      <t>benchmarking</t>
    </r>
    <r>
      <rPr>
        <sz val="10"/>
        <color theme="1"/>
        <rFont val="Montserrat"/>
      </rPr>
      <t xml:space="preserve"> sectorial, fueron analizados los potenciales riesgos físicos y de transición en las operaciones industriales propias y en la cadena de valor por medio de un </t>
    </r>
    <r>
      <rPr>
        <i/>
        <sz val="10"/>
        <color theme="1"/>
        <rFont val="Montserrat"/>
      </rPr>
      <t>workshop</t>
    </r>
    <r>
      <rPr>
        <sz val="10"/>
        <color theme="1"/>
        <rFont val="Montserrat"/>
      </rPr>
      <t xml:space="preserve"> con un grupo multidisciplinario de áreas técnicas de la Compañía.</t>
    </r>
  </si>
  <si>
    <t>Los riesgos considerados más significativos deberán ser monitoreados frecuentemente con el objetivo de mitigar sus impactos en la Compañía, así como las oportunidades levantadas en el proyecto.</t>
  </si>
  <si>
    <t>Las próximas etapas del proyecto de análisis de los riesgos y oportunidades relacionados a los cambios climáticos contemplan la medición de los impactos y probabilidades para inclusión de estos en la matriz de riesgos corporativa de la Compañía, así como la definición de acciones de mitigación/gestión de los mismos. Otra etapa importante será la cuantificación del impacto financiero.
Las gestiones de los riesgos serán supervisadas por el equipo de Auditoría, Riesgos y Compliance, Sustentabilidad, Comisión de Sustentabilidad y Consejo Consultivo de Sustentabilidad e Innovación.</t>
  </si>
  <si>
    <t xml:space="preserve">4. MÉTRICAS Y METAS  </t>
  </si>
  <si>
    <t>El proyecto de análisis de los riesgos y oportunidades relacionados a los cambios climáticos está en marcha y tiene previsión de término en el 2023, mayores detalles sobre métricas podrán ser divulgados en el futuro.</t>
  </si>
  <si>
    <r>
      <t>Desde el 2015, Minerva Foods divulga anualmente su Inventario Corporativo de Gases de Efecto Invernadero conforme la metodología del Programa Brasileño GHG Protocol. A partir de la versión del 2021, el documento pasó a ser auditado por tercera parte recibiendo el sello 'oro' en el programa. El Inventario de la Compañía cubre las emisiones de los alcances 1, 2 y 3. 
En relación con las emisiones del alcance 2, desde el 2020 la Compañía realiza la compra de Certificados de Energía Renovable (I-REC) eliminando sus emisiones conforme el enfoque de compra. 
En relación con las emisiones de alcance 3, en el 2022, fue realizado un estudio de materialidad para identificar las categorías de emisiones más relevantes para la Compañía. En el 2023, todos los países con operaciones deberán reportar las emisiones en estas categorías. Actualmente son reportadas las emisiones parciales de las categorías: 
1 - Bienes y Servicios Comprados; 
3 - Actividades relacionadas con combustible y energía no incluidas en los Alcances 1 y 2 ; 
4 - Transporte y distribución (</t>
    </r>
    <r>
      <rPr>
        <i/>
        <sz val="10"/>
        <color theme="1"/>
        <rFont val="Montserrat"/>
      </rPr>
      <t>upstream</t>
    </r>
    <r>
      <rPr>
        <sz val="10"/>
        <color theme="1"/>
        <rFont val="Montserrat"/>
      </rPr>
      <t>) ; 
5 - Residuos generados en las operaciones ;
6 - Viajes de negocios ; 
7 - Desplazamiento de empleados (casa-trabajo); 
9 - Transporte y distribución (</t>
    </r>
    <r>
      <rPr>
        <i/>
        <sz val="10"/>
        <color theme="1"/>
        <rFont val="Montserrat"/>
      </rPr>
      <t>downstream</t>
    </r>
    <r>
      <rPr>
        <sz val="10"/>
        <color theme="1"/>
        <rFont val="Montserrat"/>
      </rPr>
      <t>); 
10 - Procesamiento de productos vendidos; y 
12 - Tratamiento de fin de vida de los productos vendidos</t>
    </r>
  </si>
  <si>
    <t>Indicadores de Resultados - Gestión de la Cadena de Suministro</t>
  </si>
  <si>
    <t>% Monitoreo de los proveedores de ganado según criterios sociales y medioambientales</t>
  </si>
  <si>
    <t>Paraguay</t>
  </si>
  <si>
    <t>Colombia</t>
  </si>
  <si>
    <t>Uruguay</t>
  </si>
  <si>
    <t>Iniciar el monitoreo en Paraguay para 2021</t>
  </si>
  <si>
    <t>Iniciar el monitoreo en Colombia hasta 2023</t>
  </si>
  <si>
    <t>Iniciar el monitoreo en Argentina hasta 2030</t>
  </si>
  <si>
    <t>Iniciar el monitoreo en Uruguay hasta 2025</t>
  </si>
  <si>
    <t>Si</t>
  </si>
  <si>
    <t>La Compañía efectúa el monitoreo del 100% de los proveedores directos en Brasil y se ha comprometido a ampliar el monitoreo geoespacial a los demás países en los que opera: en Paraguay la meta era monitorear el 100% de los proveedores directos para 2021 - meta finalizada; en Colombia para 2023; en Uruguay para 2025 y en Argentina para 2030.
En Brasil, la Compañía es la única que monitorea el 100% de las propiedades de los proveedores directos con mapas georreferenciados en todos los biomas donde actúa (Amazonia, Cerrado, Pantanal y Mata Atlántica y Caatinga). De esta forma se asegura de que sus proveedores directos en territorio brasileño no están vinculados a la deforestación ilegal ni a la invasión de áreas protegidas o tierras indígenas. También fue pionera en expandir territorialmente los sistemas de rastreo de la cadena de suministro a Paraguay, donde, desde 2021, el 100% de los proveedores directos están siendo monitoreados. 
En 2022, Minerva Foods también inició la expansión del monitoreo a Colombia y Argentina, donde más del 80% y cerca del 90% de los proveedores directos, respectivamente, ya están siendo monitoreados. En Uruguay, el proceso de implementación está en marcha siendo que la Compañía realizó un estudio de la legislación socioambiental local para posterior definición de los criterios de monitoreo e implementación de los sistemas.</t>
  </si>
  <si>
    <t>% Cumplimiento de las auditorías de monitoreo socioambiental</t>
  </si>
  <si>
    <t>Auditoría del Ministerio Público Federal en Pará</t>
  </si>
  <si>
    <t>Auditoría del Compromiso Público Ganadero</t>
  </si>
  <si>
    <t>Auditoría independiente de Paraguay</t>
  </si>
  <si>
    <t>Mantener el monitoreo socioambiental en el 100% del territorio brasileño</t>
  </si>
  <si>
    <t>Número de proveedores identificados con riesgo significativo de que exista explotación laboral análoga a la esclavitud</t>
  </si>
  <si>
    <t xml:space="preserve">En Brasil, el 100% de los ranchos que suministran ganado directamente son monitoreados. Los criterios sociales y ambientales son evaluados, tales como superposición con tierras indígenas o áreas de quilombolas; productores que estén relacionados con prácticas de trabajo análogo a la esclavitud, que estén incluidos en la lista pública del Ministerio de Trabajo y Seguridad Social; y ranchos ubicados en tierras ocupadas por acaparadores de tierras o que hayan sido adquiridas a través de la violencia en el campo, de esta forma se asegura que no haya comercialización con proveedores que presenten alguno de estos criterios. En otros países, la Compañía hace un seguimiento de las condenas a través de los medios de comunicación y otros canales oficiales, ya que no existe una base de datos para su consulta. Durante el año 2022, se impidió a 12 proveedores comercializar con la Compañía por no cumplir con los criterios mencionados, en Brasil; en Paraguay, Colombia y Argentina no se detectaron casos y en Uruguay se está implementando el monitoreo. </t>
  </si>
  <si>
    <t>Número de proveedores identificados con riesgo significativo de impacto ambiental</t>
  </si>
  <si>
    <t>En el 2022, en Brasil, 414 proveedores fueron bloqueados, lo que representa el 4% de la base de proveedores. Entre los principales motivos de bloqueo estuvieron detección de deforestación ilegal y embargo por IBAMA (Instituto Brasileño del Medio Ambiente y de los Recursos Naturales Renovables). En Paraguay, entre los principales motivos de irregularidades detectadas están la deforestación ilegal y sobreposición de tierras indígenas, totalizando 243 proveedores (9,9%) que no cumplen los criterios socioambientales establecidos por la Compañía.
En los demás países de América del Sur, los sistemas de monitoreo están en fase de implantación, por lo que las cifras aún no se han divulgado.
En 2020 y 2021, las cifras se comunicaron en base consolidada, sin división por países.</t>
  </si>
  <si>
    <t>% de nuevos proveedores evaluados según criterios medioambientales*.</t>
  </si>
  <si>
    <t>Los sistemas de monitorización de la cadena de suministro directo de Minerva Foods realizan, ante cada adquisición, la verificación de la existencia de irregularidades ambientales y de condena por trabajo análogo al de esclavo. Si se detecta alguna irregularidad respecto a la legislación local o a los criterios sociales y ambientales aplicables a las compras, existe la medida tomada por la Compañía de automáticamente e inmediatamente bloquear al proveedor, o sea, el propio sistema impide que se realice la venta.
*El indicador empezó a ser reportado en 2022.</t>
  </si>
  <si>
    <t>Número de hectáreas de proveedores directos bajo monitorización por país (millones)</t>
  </si>
  <si>
    <t>En el 2022, contribuyendo con la preservación de los bosques y de la biodiversidad, la Compañía monitoreó con base en criterios socioambientales de combate a la deforestación ilegal, más de 600 mil hectáreas en el bioma Amazonía, totalizando más de 9 millones de hectáreas monitoreadas a lo largo de los años; 1,83 millones de hectáreas en el Cerrado, totalizando más de 6 millones de hectáreas monitoreadas a lo largo de los años; y más de 1 millón de hectáreas en los demás biomas – Caatinga, Mata Atlántica y Pantanal. En total, para 2022, fueron más de 16 millones de hectáreas y más de 19 mil proveedores monitoreados en todo Brasil.
En Paraguay, la Compañía cuenta con más de 14 millones de hectáreas y 4 mil proveedores monitoreados; más de 1 millón en Colombia, y en Argentina 3 millones de hectáreas.</t>
  </si>
  <si>
    <t>Sacrificio por divisiones</t>
  </si>
  <si>
    <t>Total de cabezas sacrificadas (miles)</t>
  </si>
  <si>
    <t>División Brasil - bovinos (miles)</t>
  </si>
  <si>
    <t>El crecimiento anual de los sacrificios se debe a la constante demanda internacional de carne de vacuno, junto con la creciente disponibilidad de animales maduros para el sacrificio, especialmente en Brasil. Las operaciones australianas pasaron por renovaciones para la adaptación de los sitios, la estandarización de la gestión y no entraron en operación a plena capacidad durante el año 2022.</t>
  </si>
  <si>
    <t>Sacrificio por tipo de cría</t>
  </si>
  <si>
    <t>Total de bovinos sacrificados (miles)</t>
  </si>
  <si>
    <t>% de animales criados en pastos</t>
  </si>
  <si>
    <t>% de animales criados en semiconfinamiento</t>
  </si>
  <si>
    <t>% de animales criados en pastos confinados</t>
  </si>
  <si>
    <t>% de animales criados en confinamiento</t>
  </si>
  <si>
    <t>La ganadería en pastoreo es una característica predominante de la actividad agropecuaria en América del Sur. El semiconfinamiento y el confinamiento en pastoreo son estrategias para el engorde y la terminación en las que los animales permanecen el 100% del período en pastoreo y reciben nutrición adicional (alimento) en el comedero. Las dietas de semiconfinamiento o confinamiento son producidas con granos o derivados (en su mayoría compuestos por maíz, soja y núcleo mineral) y no hay uso de subproductos de origen animal ni hormonas de crecimiento o similares para el engorde y terminación.</t>
  </si>
  <si>
    <t>Alcance 1 (tCO2e)</t>
  </si>
  <si>
    <t>Alcance 3 (tCO2e)</t>
  </si>
  <si>
    <t>Alcance 2 (tCO2e) - estrategia de elección de compra</t>
  </si>
  <si>
    <t>Alcance 2 (tCO2e) - estrategia de localización</t>
  </si>
  <si>
    <t>Remociones totales de GEI (tCO2e)</t>
  </si>
  <si>
    <t>Compensaciones totales (tCO2e)</t>
  </si>
  <si>
    <t>Reducir en un 30% la intensidad de las emisiones de alcance 1 y 2, en relación con 2020</t>
  </si>
  <si>
    <t>Intensidad de las emisiones de gases de efecto invernadero</t>
  </si>
  <si>
    <t>Intensidad neta de emisiones (tCO2e/tonelada de producto acabado)</t>
  </si>
  <si>
    <t>Para el cálculo del indicador fueron consideradas las emisiones totales de alcances 1 y 2 (producción de carne in natura, productos procesados, subproductos del sacrificio y biodiesel), en relación con el total producido acabado (TPA) en las unidades de sacrificio y deshuesado, que representan el 99,6% de las emisiones de la Compañía. Fueron desconsideradas las emisiones de GEI de las haciendas de confinamiento y exportación de ganado vivo, debido al proceso de definición de un baseline para el indicador de intensidad de emisiones de GEI.</t>
  </si>
  <si>
    <t>Emisiones de gases de efecto invernadero de alcance 3</t>
  </si>
  <si>
    <t>Emisiones de alcance 3 - Transporte de los empleados (trabajo a domicilio)</t>
  </si>
  <si>
    <t xml:space="preserve">Emisiones de alcance 3 - Viajes de negocios </t>
  </si>
  <si>
    <t>Emisiones de alcance 3 - Cría de ganado en granjas de proveedores</t>
  </si>
  <si>
    <t>Emisiones de alcance 3 - Procesamiento de productos vendidos</t>
  </si>
  <si>
    <t>Emisiones de alcance 3  - Emisiones de alcance 3 - Actividades relacionadas con el combustible y la energía no incluidas en los alcances 1 y 2</t>
  </si>
  <si>
    <t>Emisiones de alcance 3 - Emisiones de alcance 3 - Residuos generados en las operaciones</t>
  </si>
  <si>
    <r>
      <t>Emisiones de alcance 3 - Transporte y distribución (</t>
    </r>
    <r>
      <rPr>
        <i/>
        <sz val="11"/>
        <color theme="1"/>
        <rFont val="Montserrat"/>
      </rPr>
      <t>downstream</t>
    </r>
    <r>
      <rPr>
        <sz val="11"/>
        <color theme="1"/>
        <rFont val="Montserrat"/>
      </rPr>
      <t>)</t>
    </r>
  </si>
  <si>
    <r>
      <t>Emisiones de alcance 3  - Emisiones de alcance 3 - Transporte y distribución (</t>
    </r>
    <r>
      <rPr>
        <i/>
        <sz val="11"/>
        <color theme="1"/>
        <rFont val="Montserrat"/>
      </rPr>
      <t>upstream</t>
    </r>
    <r>
      <rPr>
        <sz val="11"/>
        <color theme="1"/>
        <rFont val="Montserrat"/>
      </rPr>
      <t xml:space="preserve">) </t>
    </r>
  </si>
  <si>
    <t>Emisiones de alcance 3 - Tratamiento final de la vida útil de los productos vendidos</t>
  </si>
  <si>
    <t>la Compañía ha mejorado cada año la contabilización de sus emisiones directas e indirectas (de la cadena de valor) de GEI. En el 2021 inició el reporte de Alcance 3 en la categoría 1 – Bienes y Servicios comprados fermentación entérica de los animales adquiridos), categoría 4 - Transporte y distribución (upstream), categoría 5 - Residuos generados en las operaciones, categoría 6 - Viajes de negocios y categoría 7 - Desplazamiento de empleados (casa-trabajo). Este año, con el auxilio de consultoría especializada, la Compañía realizó un estudio de materialidad de Alcance 3, creando así una gestión completa de GEI de su Cadena de Valor. En adición las categorías ya reportadas (citadas anteriormente), para las unidades de Brasil, fueron incluidas en el Inventario de Gases de Efecto Invernadero las categorías: 1 – Bienes y servicios comprados (ítems considerados relevantes en el estudio de materialidad), Categoría 3 - Combustible y energía no incluidos en los alcances 1 y 2, categoría 9 - Transporte y distribución downstream (transporte del cuero verde para los Curtidos prestadores de servicios para Minerva Leather); Categoría 10 - procesamiento de productos vendidos  y Categoría 12 – Tratamiento de fin de vida de productos vendidos (aplicable a los embalajes de productos de Minerva Foods). Con excepción de las categorías 3 y 9, que ya fueron reportadas, las nuevas categorías serán incluidas en el inventario de las unidades LATAM y Australia en el próximo año.
Otra modificación importante en el inventario de emisiones de la Compañía en el año, fue la mejoría de la metodología de cálculo de la fermentación entérica y manejo de desechos de los animales comprados en Brasil (alcance 3), mediante estudios técnicos realizados. La nueva metodología tiene en consideración la edad de los bovinos y el período que permanecen en cada tipo cría (confinamiento, semiconfinamiento, pasto y confinamiento a pasto), conforme factores de emisión del IV Inventario Brasileño de Emisiones y Remociones Antrópicas de Gases de Efecto Invernadero del Ministerio de la Ciencia, Tecnología, Innovación y Comunicaciones (2020).</t>
  </si>
  <si>
    <t xml:space="preserve">Alcance 2 (tCO2e) </t>
  </si>
  <si>
    <t>Emisiones totales de CO2 procedentes de fuentes renovables</t>
  </si>
  <si>
    <t>Lograr la neutralidad de carbono para 2035</t>
  </si>
  <si>
    <t>Emisiones de gases de efecto invernadero - Brasil</t>
  </si>
  <si>
    <t>Emisiones de gases de efecto invernadero - Argentina</t>
  </si>
  <si>
    <t>En Brasil, la Compañía mantiene ocho unidades de sacrificio, una unidad para el procesamiento de proteínas, su propio centro de distribución y ocho tercerizados, una tienda de modelo y oficinas administrativas corporativas. Adicionalmente, mantiene empresas afiliadas como Minerva Leather, Minerva Ingredients, Minerva Biodiesel y Minerva Casings. 
Minerva Foods adquirió certificados de energía renovable para el 100% de la energía utilizada en el país. Este proceso permite compensar el 100% de las emisiones de alcance 2, así como garantizar que la energía utilizada provenga de fuentes renovables. Para el año 2022, con el auxilio de consultoría especializada, la Compañía realizó un estudio de materialidad de Alcance 3, creando así una gestión completa de GEI de su Cadena de Valor. En adición las categorías ya reportadas (citadas anteriormente), para las unidades de Brasil, fueron incluidas en el Inventario de Gases de Efecto Invernadero las categorías: 1 – Bienes y servicios comprados (ítems considerados relevantes en el estudio de materialidad), Categoría 3 - Combustible y energía no incluidos en los alcances 1 y 2, categoría 9 - Transporte y distribución downstream (transporte del cuero verde para los Curtidos prestadores de servicios para Minerva Leather); Categoría 10 - procesamiento de productos vendidos  y Categoría 12 – Tratamiento de fin de vida de productos vendidos (aplicable a los embalajes de productos de Minerva Foods). Con excepción de las categorías 3 y 9, que ya fueron reportadas, las nuevas categorías serán incluidas en el inventario de las unidades LATAM y Australia en el próximo año.
Otra modificación importante en el inventario de emisiones de la Compañía en el año, fue la mejoría de la metodología de cálculo de la fermentación entérica y manejo de desechos de los animales comprados en Brasil (alcance 3), mediante estudios técnicos realizados. La nueva metodología tiene en consideración la edad de los bovinos y el período que permanecen en cada tipo cría (confinamiento, semiconfinamiento, pasto y confinamiento a pasto), conforme factores de emisión del IV Inventario Brasileño de Emisiones y Remociones Antrópicas de Gases de Efecto Invernadero del Ministerio de la Ciencia, Tecnología, Innovación y Comunicaciones (2020).</t>
  </si>
  <si>
    <t>En Argentina, Minerva Foods mantiene cinco unidades de sacrificio y dos unidades de proteína procesada bajo la marca Swift Argentina. 
Toda la energía utilizada en las operaciones de Argentina son de origen renovable, contando con certificación a través de I-RECs (Certificados de Energía Renovable) desde 2020. Este proceso, además de garantizar que la energía consumida proviene de fuentes renovables, compensa el 100% de las emisiones de alcance 2. 
Para el año 2022, con el auxilio de consultoría especializada, la Compañía realizó un estudio de materialidad de Alcance 3, creando así una gestión completa de GEI de su Cadena de Valor. En adición las categorías ya reportadas (citadas anteriormente), para las unidades de Brasil, fueron incluidas en el Inventario de Gases de Efecto Invernadero las categorías: 1 – Bienes y servicios comprados (ítems considerados relevantes en el estudio de materialidad), Categoría 3 - Combustible y energía no incluidos en los alcances 1 y 2, categoría 9 - Transporte y distribución downstream (transporte del cuero verde para los Curtidos prestadores de servicios para Minerva Leather); Categoría 10 - procesamiento de productos vendidos  y Categoría 12 – Tratamiento de fin de vida de productos vendidos (aplicable a los embalajes de productos de Minerva Foods). Con excepción de las categorías 3 y 9, que ya fueron reportadas, las nuevas categorías serán incluidas en el inventario de las unidades LATAM y Australia en el próximo año.
Otra modificación importante en el inventario de emisiones de la Compañía en el año, fue la mejoría de la metodología de cálculo de la fermentación entérica y manejo de desechos de los animales comprados en Brasil (alcance 3), mediante estudios técnicos realizados. La nueva metodología tiene en consideración la edad de los bovinos y el período que permanecen en cada tipo cría (confinamiento, semiconfinamiento, pasto y confinamiento a pasto), conforme factores de emisión del IV Inventario Brasileño de Emisiones y Remociones Antrópicas de Gases de Efecto Invernadero del Ministerio de la Ciencia, Tecnología, Innovación y Comunicaciones (2020).</t>
  </si>
  <si>
    <t>Emisiones de gases de efecto invernadero - Colombia</t>
  </si>
  <si>
    <t>Minerva Foods mantiene dos operaciones de sacrificio de ganado en Colombia. 
Toda la energía utilizada proviene de fuentes renovables y, desde 2020, está certificada a través de I-RECs (Certificados de Energía Renovable). Este proceso, además de garantizar que la energía consumida proviene de fuentes renovables, compensa el 100% de las emisiones de alcance 2. La unidad de Bucaramanga posee 1.471 paneles solares instalados en el área de los corrales, produciendo cerca de 1.625,90 kW/h de energía renovable y reduciendo anualmente las emisiones de GEI.
Para el año 2022, con el auxilio de consultoría especializada, la Compañía realizó un estudio de materialidad de Alcance 3, creando así una gestión completa de GEI de su Cadena de Valor. En adición las categorías ya reportadas (citadas anteriormente), para las unidades de Brasil, fueron incluidas en el Inventario de Gases de Efecto Invernadero las categorías: 1 – Bienes y servicios comprados (ítems considerados relevantes en el estudio de materialidad), Categoría 3 - Combustible y energía no incluidos en los alcances 1 y 2, categoría 9 - Transporte y distribución downstream (transporte del cuero verde para los Curtidos prestadores de servicios para Minerva Leather); Categoría 10 - procesamiento de productos vendidos  y Categoría 12 – Tratamiento de fin de vida de productos vendidos (aplicable a los embalajes de productos de Minerva Foods). Con excepción de las categorías 3 y 9, que ya fueron reportadas, las nuevas categorías serán incluidas en el inventario de las unidades LATAM y Australia en el próximo año.
Otra modificación importante en el inventario de emisiones de la Compañía en el año, fue la mejoría de la metodología de cálculo de la fermentación entérica y manejo de desechos de los animales comprados en Brasil (alcance 3), mediante estudios técnicos realizados. La nueva metodología tiene en consideración la edad de los bovinos y el período que permanecen en cada tipo cría (confinamiento, semiconfinamiento, pasto y confinamiento a pasto), conforme factores de emisión del IV Inventario Brasileño de Emisiones y Remociones Antrópicas de Gases de Efecto Invernadero del Ministerio de la Ciencia, Tecnología, Innovación y Comunicaciones (2020).</t>
  </si>
  <si>
    <t>Emisiones de gases de efecto invernadero - Paraguay</t>
  </si>
  <si>
    <t>Emisiones de gases de efecto invernadero - Uruguay</t>
  </si>
  <si>
    <t>En Paraguay, la Compañía mantiene cinco unidades de sacrificio que utilizan energía en sus procesos que es 100% renovable proveniente de fuentes hidroeléctricas, siendo el resultado neto de emisiones de alcance 2. Para el año 2022, con el auxilio de consultoría especializada, la Compañía realizó un estudio de materialidad de Alcance 3, creando así una gestión completa de GEI de su Cadena de Valor. En adición las categorías ya reportadas (citadas anteriormente), para las unidades de Brasil, fueron incluidas en el Inventario de Gases de Efecto Invernadero las categorías: 1 – Bienes y servicios comprados (ítems considerados relevantes en el estudio de materialidad), Categoría 3 - Combustible y energía no incluidos en los alcances 1 y 2, categoría 9 - Transporte y distribución downstream (transporte del cuero verde para los Curtidos prestadores de servicios para Minerva Leather); Categoría 10 - procesamiento de productos vendidos  y Categoría 12 – Tratamiento de fin de vida de productos vendidos (aplicable a los embalajes de productos de Minerva Foods). Con excepción de las categorías 3 y 9, que ya fueron reportadas, las nuevas categorías serán incluidas en el inventario de las unidades LATAM y Australia en el próximo año.
Otra modificación importante en el inventario de emisiones de la Compañía en el año, fue la mejoría de la metodología de cálculo de la fermentación entérica y manejo de desechos de los animales comprados en Brasil (alcance 3), mediante estudios técnicos realizados. La nueva metodología tiene en consideración la edad de los bovinos y el período que permanecen en cada tipo cría (confinamiento, semiconfinamiento, pasto y confinamiento a pasto), conforme factores de emisión del IV Inventario Brasileño de Emisiones y Remociones Antrópicas de Gases de Efecto Invernadero del Ministerio de la Ciencia, Tecnología, Innovación y Comunicaciones (2020).</t>
  </si>
  <si>
    <t>En Uruguay, Minerva mantiene tres unidades de sacrificio, para las cuales ha adquirido certificados de energía renovable para el 100% de la energía utilizada. Este proceso, además de garantizar que la energía consumida provenga de fuentes renovables, compensa el 100% de las emisiones de alcance 2. Para el año 2022, con el auxilio de consultoría especializada, la Compañía realizó un estudio de materialidad de Alcance 3, creando así una gestión completa de GEI de su Cadena de Valor. En adición las categorías ya reportadas (citadas anteriormente), para las unidades de Brasil, fueron incluidas en el Inventario de Gases de Efecto Invernadero las categorías: 1 – Bienes y servicios comprados (ítems considerados relevantes en el estudio de materialidad), Categoría 3 - Combustible y energía no incluidos en los alcances 1 y 2, categoría 9 - Transporte y distribución downstream (transporte del cuero verde para los Curtidos prestadores de servicios para Minerva Leather); Categoría 10 - procesamiento de productos vendidos  y Categoría 12 – Tratamiento de fin de vida de productos vendidos (aplicable a los embalajes de productos de Minerva Foods). Con excepción de las categorías 3 y 9, que ya fueron reportadas, las nuevas categorías serán incluidas en el inventario de las unidades LATAM y Australia en el próximo año.
Otra modificación importante en el inventario de emisiones de la Compañía en el año, fue la mejoría de la metodología de cálculo de la fermentación entérica y manejo de desechos de los animales comprados en Brasil (alcance 3), mediante estudios técnicos realizados. La nueva metodología tiene en consideración la edad de los bovinos y el período que permanecen en cada tipo cría (confinamiento, semiconfinamiento, pasto y confinamiento a pasto), conforme factores de emisión del IV Inventario Brasileño de Emisiones y Remociones Antrópicas de Gases de Efecto Invernadero del Ministerio de la Ciencia, Tecnología, Innovación y Comunicaciones (2020).</t>
  </si>
  <si>
    <t>Emisiones de gases de efecto invernadero - Australia</t>
  </si>
  <si>
    <t>En Australia, la Compañía mantiene 4 unidades operativas de sacrificio de ovejas, Esperance y Tammin, las cuales fueron adquiridas en diciembre de 2021 y comenzaron a operar a partir de julio de 2022; y Colac y Sunshine, adquiridas en octubre de 22 y que comenzaron a ser operadas por Minerva Foods a partir de noviembre del mismo año. En el inventario de emisiones del año base 2022, sólo se consideraron las emisiones de las unidades Esperance y Tammin. 
La Compañía adquirió certificados de energía renovable para el 100% de la energía utilizada en las unidades, incluyendo Colac y Sunshine, cuyas emisiones no se incluyeron en el inventario del período. Este proceso, además de garantizar que la energía consumida procede de fuentes renovables, compensa el 100% de las emisiones de alcance 2. En el alcance 3, se consideraron las siguientes categorías: Actividades relacionadas con combustibles y energía no incluidas en los alcances 1 y 2, Bienes y Servicios adquiridos - ovinos y Residuos generados en las operaciones.</t>
  </si>
  <si>
    <t>Emisiones de gases de efecto invernadero - Chile</t>
  </si>
  <si>
    <t>En Chile, la Compañía opera un centro de distribución con servicios subcontratados, cuyas fuentes de emisiones relacionadas con el transporte y la distribución se empezaron a monitorizar en 2021.</t>
  </si>
  <si>
    <t>Emisiones de gases de efecto invernadero - Estados Unidos</t>
  </si>
  <si>
    <t>En Estados Unidos, la empresa subcontrata la distribución de sus productos.</t>
  </si>
  <si>
    <t>Emisiones de gases de efecto invernadero - alcance 1 - por unidad operativa (tCO2e)</t>
  </si>
  <si>
    <t>Oficina corporativa Barretos (BRA)</t>
  </si>
  <si>
    <t>Oficina corporativa  São Paulo (BRA)</t>
  </si>
  <si>
    <t>Oficina Villa Lobos SP (BRA)</t>
  </si>
  <si>
    <t>Para la gestión de las emisiones de GEI, mensualmente es realizada la recogida de datos operativos de los negocios de Minerva Foods vía herramienta automatizada y con apoyo de consultoría especializada. Las emisiones de GEI y el plan de descarbonización son gestionados por el área de Sostenibilidad con subordinación a la Comisión de Sostenibilidad y al Consejo Consultivo de Sostenibilidad e Innovación.
Dentro del Alcance 1, emisiones directas de las operaciones de Minerva Foods, las mayores fuentes de emisiones están vinculadas a las Estaciones de Tratamiento de Efluentes (ETEs) en las unidades operativas de América del Sur y a las Calderas de Colombia y Argentina, debido a los combustibles utilizados. El aumento de las emisiones de Alcance 1 ocurrió mediante la integración de las haciendas de confinamiento y exportación de ganado vivo en Brasil al inventario. Las fuentes de emisión incluidas están relacionadas a factores como la fermentación entérica y el manejo de desechos de los animales durante su permanencia en las haciendas y la utilización de abono en los pastos.</t>
  </si>
  <si>
    <t>Emisiones de gases de efecto invernadero - alcance 2 - por unidad operativa (tCO2e)</t>
  </si>
  <si>
    <t>Oficina Corporativa Barretos (BRA)</t>
  </si>
  <si>
    <t>Oficina Corporativa São Paulo (BRA)</t>
  </si>
  <si>
    <t>Para la gestión de las emisiones de GEI, mensualmente es realizada la recogida de datos operativos de los negocios de Minerva Foods vía herramienta automatizada y con apoyo de consultoría especializada. Las emisiones de GEI y el plan de descarbonización son gestionados por el área de Sostenibilidad con subordinación a la Comisión de Sostenibilidad y al Consejo Consultivo de Sostenibilidad e Innovación.
En relación con el Alcance 2, conforme fue mencionado anteriormente, desde el 2020 Minerva Foods adquiere Certificados de Energía Renovable (I-RECs), en colaboración con la subsidiaria Minerva Energía y ha neutralizado las emisiones de Alcance 2 de las operaciones en todos los países, con excepción de Paraguay, en que las emisiones ya son nulas debido a que la matriz energética local está compuesta solamente por fuentes renovables y no emisoras de GEI en la generación de energía eléctrica.</t>
  </si>
  <si>
    <t>Consumo total de energía de la organización</t>
  </si>
  <si>
    <t>Energía eléctrica (GJ)</t>
  </si>
  <si>
    <t>Una reducción del 4,47% en el indicador de consumo de energía (kwh/TPA) en comparación con el año anterior. Una reducción del 5,90% en el indicador de consumo de energía (kwh/TPA) en comparación con el año anterior.</t>
  </si>
  <si>
    <t>Una reducción del 4,47% en el indicador de consumo de energía (kwh/TPA) en comparación con el año anterior</t>
  </si>
  <si>
    <t>Una reducción del 5,90% en el indicador de consumo de energía (kwh/TPA) en comparación con el año anterior</t>
  </si>
  <si>
    <t>Una reducción del 1,42% en el indicador de consumo de agua y generación de efluentes (m³/TPA) en comparación con el año anterior, en Brasil; Una reducción del 5% en el indicador de consumo de agua y generación de efluentes (m³/TPA) en comparación con el año anterior, en la división Latam.</t>
  </si>
  <si>
    <t>Una reducción del 1,42% en el indicador de consumo de agua y generación de efluentes (m³/TPA) en comparación con el año anterior;</t>
  </si>
  <si>
    <t>Una reducción del 5% en el indicador de consumo de agua y generación de efluentes (m³/TPA) en comparación con el año anterior</t>
  </si>
  <si>
    <t xml:space="preserve">Una reducción del 1,42% en el indicador de consumo de agua y generación de efluentes (m³/TPA) en comparación con el año anterior; </t>
  </si>
  <si>
    <t>Una reducción del 1,42% en el indicador de consumo de agua y generación de efluentes (m³/TPA) con respecto al año anterior; Una reducción del 5% en el indicador de consumo de agua y generación de efluentes (m³/TPA) con respecto al año anterior.</t>
  </si>
  <si>
    <t>Una reducción del 1% en el indicador (t/TPA) de residuos enviados a vertedero, en comparación con el año anterior, en Brasil; Una reducción del 1% en la generación de residuos enviados a vertedero, en comparación con el año anterior, en la división Latam.</t>
  </si>
  <si>
    <t>Una reducción del 1% en el indicador (t/TPA) de residuos enviados a vertedero, en comparación con el año anterior, en Brasil;</t>
  </si>
  <si>
    <t>Una reducción del 1% en la generación de residuos enviados a vertedero, en comparación con el año anterior, en la división Latam</t>
  </si>
  <si>
    <t xml:space="preserve">La Compañía ha desarrollado buenas prácticas, como el uso de una matriz energética totalmente renovable y rastreable por medio de I-RECs para abastecer sus unidades. International REC Standard (I-REC) el cual es un sistema que viabiliza la certificación auditada de la energía renovable, por medio del rastreo de características ambientales relacionadas a energía.
De esta forma, además de eliminar las emisiones de alcance 2 de la adquisición de energía eléctrica, la Compañía fomenta el mercado de energía de fuentes renovables y de alto desempeño. Este compromiso le rindió a Minerva Foods, por segundo año consecutivo, el Sello de Energía Renovable, emitido por el Instituto Totum en colaboración con la Asociación Brasileña de Energía Eólica (ABEEólica) y la Asociación Brasileña de Energía Limpia (ABRAGEL): sumada a la cuestión del origen renovable, el sello asegura que las plantas generadoras adopten buenas prácticas sociales y de relación con las comunidades.
Para conversión del consumo de kWh para GJ, siguiendo el Sistema Internacional de medidas (SI), fue utilizado el factor de conversión 0,0036. En la división Australia, fueron contabilizados el consumo de los 12 meses del año para las unidades de Tammin y Esperance, y de noviembre y diciembre para las unidades de Colac y Sunshine, período post adquisición de las operaciones por Minerva Foods. </t>
  </si>
  <si>
    <t>Consumo total de electricidad, por fuente</t>
  </si>
  <si>
    <t>Consumo total de electricidad (GJ)</t>
  </si>
  <si>
    <t>Fuentes no renovables</t>
  </si>
  <si>
    <t>Fuentes renovables</t>
  </si>
  <si>
    <t>Consumo total de electricidad por país</t>
  </si>
  <si>
    <t>Consumo de electricidad Brasil (GJ)</t>
  </si>
  <si>
    <t>Consumo de electricidad Argentina (GJ)</t>
  </si>
  <si>
    <t>Consumo de electricidad Colombia (GJ)</t>
  </si>
  <si>
    <t>Consumo de electricidad Paraguay (GJ)</t>
  </si>
  <si>
    <t>Consumo de electricidad Uruguay (GJ)</t>
  </si>
  <si>
    <t>Consumo de electricidad Australia (GJ)</t>
  </si>
  <si>
    <t>La Compañía ha desarrollado buenas prácticas, como el uso de una matriz energética totalmente renovable y rastreable por medio de I-RECs para abastecer sus unidades. International REC Standard (I-REC) el cual es un sistema que viabiliza la certificación auditada de la energía renovable, por medio del rastreo de características ambientales relacionadas a energía.
De esta forma, además de eliminar las emisiones de alcance 2 de la adquisición de energía eléctrica, la Compañía fomenta el mercado de energía de fuentes renovables y de alto desempeño. Este compromiso le rindió a Minerva Foods, por segundo año consecutivo, el Sello de Energía Renovable, emitido por el Instituto Totum en colaboración con la Asociación Brasileña de Energía Eólica (ABEEólica) y la Asociación Brasileña de Energía Limpia (ABRAGEL): sumada a la cuestión del origen renovable, el sello asegura que las plantas generadoras adopten buenas prácticas sociales y de relación con las comunidades.
Para conversión del consumo de kWh para GJ, siguiendo el Sistema Internacional de medidas (SI), fue utilizado el factor de conversión 0,0036. En la división Australia, fueron contabilizados el consumo de los 12 meses del año para las unidades de Tammin y Esperance, y de noviembre y diciembre para las unidades de Colac y Sunshine, período post adquisición de las operaciones por Minerva Foods.</t>
  </si>
  <si>
    <t>Producción de electricidad (GJ)</t>
  </si>
  <si>
    <t>Electricidad total generada (GJ)</t>
  </si>
  <si>
    <t>Las unidades de Bucaramanga en Colombia, Colac y Sunshine en Australia están equipadas con sistemas de generación eléctrica por medio de paneles solares. Estas unidades son un referente de eficiencia energética en la Compañía.</t>
  </si>
  <si>
    <t>Intensidad energética</t>
  </si>
  <si>
    <t>Intensidad energética (GJ/tonelada de producto acabado)</t>
  </si>
  <si>
    <t>Consumo de electricidad - por unidad operativa (GJ)</t>
  </si>
  <si>
    <t>Para la división Latam, no se reportaron datos por unidad operativa para los años 2020 y 2021. En Australia, la Compañía mantiene 4 unidades operativas de sacrificio de ovinos, Esperance y Tammin adquiridas en diciembre de 2021 y Colac y Sunshine, adquiridas en octubre/22.  En este indicador fue considerado el consumo de energía para todo el año 2022 para las unidades de Esperance y Tammin, incluyendo el período antes del inicio de las operaciones en que las instalaciones fueron sometidas a mejoras estructurales. Para las unidades de Colac y Sunshine, fueron considerados apenas los meses de noviembre y diciembre, período en que estaban en operación por parte de Minerva Foods.
La Compañía ha desarrollado buenas prácticas, como el uso de una matriz energética totalmente renovable y rastreable por medio de I-RECs para abastecer sus unidades. International REC Standard (I-REC) el cual es un sistema que viabiliza la certificación auditada de la energía renovable, por medio del rastreo de características ambientales relacionadas a energía.
De esta forma, además de eliminar las emisiones de alcance 2 de la adquisición de energía eléctrica, la Compañía fomenta el mercado de energía de fuentes renovables y de alto desempeño. Este compromiso le rindió a Minerva Foods, por segundo año consecutivo, el Sello de Energía Renovable, emitido por el Instituto Totum en colaboración con la Asociación Brasileña de Energía Eólica (ABEEólica) y la Asociación Brasileña de Energía Limpia (ABRAGEL): sumada a la cuestión del origen renovable, el sello asegura que las plantas generadoras adopten buenas prácticas sociales y de relación con las comunidades.
Para conversión del consumo de kWh para GJ, siguiendo el Sistema Internacional de medidas (SI), fue utilizado el factor de conversión 0,0036. En la división Australia, fueron contabilizados el consumo de los 12 meses del año para las unidades de Tammin y Esperance, y de noviembre y diciembre para las unidades de Colac y Sunshine, período post adquisición de las operaciones por Minerva Foods.</t>
  </si>
  <si>
    <t>Agua</t>
  </si>
  <si>
    <t>Captación de agua (m³)</t>
  </si>
  <si>
    <t>Fuente superficial (m³)</t>
  </si>
  <si>
    <t>Fuente subterránea (m³)</t>
  </si>
  <si>
    <t>Red pública (m³)</t>
  </si>
  <si>
    <t>La captación de agua ocurre conforme lo previsto en las autorizaciones emitidas por el órgano ambiental, siempre considerando el uso racional del recurso y la reducción de posibles impactos presentes y futuros. Considerando que los procesos de sacrificio y desentrañamiento son responsables por aproximadamente el 60% de toda el agua consumida en la Compañía, la búsqueda por el uso más eficiente pasa por la optimización de las operaciones, y cada unidad frigorífica emprende un monitoreo mensual de la eficiencia del consumo de agua por tonelada de producto acabado (m3/ TPA), existiendo en cada país procedimientos internos para la gestión de este recurso.
En la división Brasil, a partir del 2022, comenzó a ser contabilizada la captación de agua en los negocios relacionados, lo que refleja el aumento en relación al año anterior. La unidad de Mirassol d’Oeste es considerada en región de estrés hídrico, debido a la baja disponibilidad de recurso hídrico en determinadas épocas del año y tuvo un volumen de 587.403,84m³ de agua captada en el 2022. En la división Australia, no fueron contabilizados los volúmenes captados en las unidades de Sunshine y Tammin debido al proceso de estandarización de la gestión que está en marcha.
En la división Latam, hubo una reducción de más de 1 millón de m³ de agua captada, el equivalente al 11,57%, del volumen absoluto.</t>
  </si>
  <si>
    <t>Captación total de agua en zonas con estrés hídrico (m³)</t>
  </si>
  <si>
    <t>Zonas de estrés hídrico (m³) - fuente superficial</t>
  </si>
  <si>
    <t>% de captación en zonas con estrés hídrico</t>
  </si>
  <si>
    <t>La unidad de Mirassol d'Oeste, situada en Brasil, es la única que está ubicada en una región de estrés hídrico según la Compañía, debido a la baja disponibilidad de recursos hídricos durante ciertas épocas del año, aunque, según la metodología de Análisis de Riesgos Hídricos del Acueducto del WRI, la ciudad está considerada como de bajo riesgo (&lt;10%). Análisis disponible en: https://www.wri.org/applications/aqueduct/water-risk-atlas/#/?advanced=false&amp;basemap=hydro&amp;geoStore=e93b5cfd76f346b18ed5a3665adb8ffe&amp;indicator=bws_cat&amp;lat=30&amp;lng=-80&amp;mapMode=analysis&amp;month=1&amp;opacity=0.5&amp;ponderation=DEF&amp;predefined=false&amp;projection=absolute&amp;scenario=optimistic&amp;scope=baseline&amp;timeScale=annual&amp;year=baseline&amp;zoom=3</t>
  </si>
  <si>
    <t>Captación total de agua por país</t>
  </si>
  <si>
    <t>Australia (m³)</t>
  </si>
  <si>
    <t>Colombia (m³)</t>
  </si>
  <si>
    <t>Paraguay (m³)</t>
  </si>
  <si>
    <t>Uruguay (m³)</t>
  </si>
  <si>
    <t>La captación de agua ocurre conforme lo previsto en las autorizaciones emitidas por el órgano ambiental, siempre considerando el uso racional del recurso y la reducción de posibles impactos presentes y futuros. Considerando que los procesos de sacrificio y desentrañamiento son responsables por aproximadamente el 60% de toda el agua consumida en la Compañía, la búsqueda por el uso más eficiente pasa por la optimización de las operaciones, y cada unidad frigorífica emprende un monitoreo mensual de la eficiencia del consumo de agua por tonelada de producto acabado (m3/ TPA), existiendo en cada país procedimientos internos para la gestión de este recurso. 
En la división Brasil, a partir del 2022, comenzó a ser contabilizada la captación de agua en los negocios relacionados, lo que refleja el aumento en relación al año anterior. La unidad de Mirassol d’Oeste es considerada en región de estrés hídrico, debido a la baja disponibilidad de recurso hídrico en determinadas épocas del año y tuvo un volumen de 587.403,84m³ de agua captada en el 2022. En la división Australia, no fueron contabilizados los volúmenes captados en las unidades de Sunshine y Tammin debido al proceso de estandarización de la gestión que está en marcha.
En la división Latam, hubo una reducción de más de 1 millón de m³ de agua captada, el equivalente al 11,57%, del volumen absoluto.</t>
  </si>
  <si>
    <t>Captación total de agua por país, por fuente</t>
  </si>
  <si>
    <t>Captación total de agua (m³) - Brasil</t>
  </si>
  <si>
    <t>Captación total de agua (m³) - Australia</t>
  </si>
  <si>
    <t>Captación total de agua (m³) - Argentina</t>
  </si>
  <si>
    <t>Captación total de agua (m³) - Colombia</t>
  </si>
  <si>
    <t>Captación total de agua (m³) - Paraguay</t>
  </si>
  <si>
    <t>Captación total de agua (m³) - Uruguay</t>
  </si>
  <si>
    <t>Descarga total de agua (m³)</t>
  </si>
  <si>
    <t>Descarga de agua (m³)</t>
  </si>
  <si>
    <t>Otras superficies (m³)*</t>
  </si>
  <si>
    <t>El control de la calidad de los efluentes tratados en toda la Compañía, se realiza de acuerdo con los parámetros establecidos por los órganos de reglamentación de las localidades en que se encuentra la unidad. Estos parámetros incluyen, junto con los indicadores de control interno, el nitrógeno, el fósforo, la demanda bioquímica de oxígeno (DBO) y la demanda química de oxígeno (DQO). En el año 2022, las obras de perfeccionamiento del sistema de tratamiento de efluentes en la unidad de José Bonifacio fueron concluidas, con la implantación del sistema de tratamiento de efluentes con tecnología de lodo activado que contribuirá para la reducción de las emisiones de metano en el proceso, la principal fuente de emisiones de GEI en el alcance 1
La Compañía también ha invertido en la destinación del efluente tratado en sistemas de fertirriego de pastos vecinos de las unidades industriales y en algunas áreas propias de la Compañía. Entre los diversos beneficios ambientales está la preservación de cuerpos de agua y la disminución del uso de fertilizantes a base de nitrógeno que son emisores de gases de efecto invernadero. En el 2022, 37,7% del volumen de agua descartada fue destinado a fertirriego en Brasil.
En la división Brasil, a partir del 2022, pasó a ser contabilizado el descarte de agua en los negocios relacionados, lo que refleja el aumento en relación con el año anterior. La unidad de Mirassol d’Oeste es considerada en región de estrés hídrico y, en el 2022, tuvo volumen de descarte de agua de 456.006,80 m³ en fuente superficial. En la división Australia, no fueron contabilizados los volúmenes descartados en las unidades de Sunshine y Tammin debido al proceso de estandarización de la gestión que está en marcha.
 * Los efluentes de la planta de Venado Tuerto (Argentina) se tratan y mantienen en la planta.</t>
  </si>
  <si>
    <t>Descargas de agua en zonas con estrés hídrico</t>
  </si>
  <si>
    <t>Zonas de estrés hídrico (m³)</t>
  </si>
  <si>
    <t>% de descarga en zonas con escasez de agua</t>
  </si>
  <si>
    <t xml:space="preserve">La unidad de Mirassol d’Oeste es considerada en región de estrés hídrico y, en el 2022, tuvo volumen de descarte de agua de 456.006,80 m³ en fuente superficial. </t>
  </si>
  <si>
    <t>Descargas totales de agua por país</t>
  </si>
  <si>
    <t>Descarga de agua (m³) -Brasil</t>
  </si>
  <si>
    <t>Descarga de agua (m³) - Australia</t>
  </si>
  <si>
    <t>Descarga de agua (m³) - Argentina</t>
  </si>
  <si>
    <t>Descarga de agua (m³) - Colombia</t>
  </si>
  <si>
    <t>Descarga de agua (m³) - Paraguay</t>
  </si>
  <si>
    <t>Descarga de agua (m³) - Uruguay</t>
  </si>
  <si>
    <t>Otras (m³)*</t>
  </si>
  <si>
    <t>El control de la calidad de los efluentes tratados en toda la Compañía, se realiza de acuerdo con los parámetros establecidos por los órganos de reglamentación de las localidades en que se encuentra la unidad. Estos parámetros incluyen, junto con los indicadores de control interno, el nitrógeno, el fósforo, la demanda bioquímica de oxígeno (DBO) y la demanda química de oxígeno (DQO). En el año 2022, las obras de perfeccionamiento del sistema de tratamiento de efluentes en la unidad de José Bonifacio fueron concluidas, con la implantación del sistema de tratamiento de efluentes con tecnología de lodo activado que contribuirá para la reducción de las emisiones de metano en el proceso, la principal fuente de emisiones de GEI en el alcance 1
La Compañía también ha invertido en la destinación del efluente tratado en sistemas de fertirriego de pastos vecinos de las unidades industriales y en algunas áreas propias de la Compañía. Entre los diversos beneficios ambientales está la preservación de cuerpos de agua y la disminución del uso de fertilizantes a base de nitrógeno que son emisores de gases de efecto invernadero. En el 2022, 37,7% del volumen de agua descartada fue destinado a fertirriego en Brasil.
En la división Brasil, a partir del 2022, pasó a ser contabilizado el descarte de agua en los negocios relacionados, lo que refleja el aumento en relación con el año anterior. La unidad de Mirassol d’Oeste es considerada en región de estrés hídrico y, en el 2022, tuvo volumen de descarte de agua de 456.006,80 m³ en fuente superficial. En la división Australia, no fueron contabilizados los volúmenes descartados en las unidades de Sunshine y Tammin debido al proceso de estandarización de la gestión que está en marcha.
 *  Los efluentes de la planta de Venado Tuerto (Argentina) se tratan y mantienen en la planta.</t>
  </si>
  <si>
    <t>Consumo total de agua (m³)</t>
  </si>
  <si>
    <t>Consumo de agua (m³)</t>
  </si>
  <si>
    <t>Australia</t>
  </si>
  <si>
    <t>El indicador de consumo de agua comenzó a ser calculando, considerándose que el consumo es la cantidad total de agua captada menos la cantidad total de agua descartada.  En la división Brasil, el aumento del consumo y el incumplimiento de la meta ocurrió debido a la contabilización de los datos de los negocios relacionados en el indicador. La unidad de Mirassol d’Oeste es considerada en región de estrés hídrico tuvo volumen de consumo de agua de 131.397,04 m³ en el 2022, lo que representa el 11,6% del volumen consumido en la división y 5,5% del volumen total consumido en la Compañía. 
En la división Latam, hubo una reducción de 685.332,95 m³, lo que equivale al 35,4%. Con respecto a la meta de reducción del indicador m³/TPA, la división registró un índice de 1,19, menor que el año anterior, cuando el índice fue de 1,95. En la división Australia, no fueron contabilizados los consumos de agua en las unidades de Sunshine y Tammin debido al proceso de estandarización de la gestión que está en marcha.</t>
  </si>
  <si>
    <t>Residuos</t>
  </si>
  <si>
    <t>Generación total de residuos</t>
  </si>
  <si>
    <t>Total de residuos generados (toneladas)</t>
  </si>
  <si>
    <t>Residuos peligrosos (t)</t>
  </si>
  <si>
    <t>Residuos no peligrosos (t)</t>
  </si>
  <si>
    <t>La gestión de todos los residuos generados en la empresa queda a cargo de los sectores de Medio Ambiente de cada unidad y tiene su destinación final hecha por empresas subcontratadas contratadas y licenciadas para la actividad. La Compañía realiza el control de todos los residuos que salen de sus plantas, que son pesados y registrados. En Brasil, todas las unidades realizan el mapeo de la generación de residuos por fuente generadora, aplicando modificaciones en el proceso y sustitución de materias primas y maquinarias para ganar eficiencia y evitar desperdicios. 
En la división Brasil, hubo un aumento del volumen de residuos debido al inicio del reporte de este indicador para los negocios relacionados de la Compañía (Minerva Leather, Minerva Casings, Minerva Fine Foods y Minerva Biodiesel). En las unidades de la división Latam, el aumento de los residuos generados es justificado por los incendios que ocurrieron en una de las plantas de Asunción en Paraguay, en el 2021 y, en la planta de Rosario en Argentina en el 2022.  En el caso de Paraguay, incluso la ocurrencia habiendo sido registrada en el año anterior, la disposición de los residuos fue finalizada al término de las obras de reconstrucción, en el 2022. 
Para la división Australia, la discrepancia entre en el volumen de residuos generados ocurre porque las unidades de Colac y Sunshine han operado solamente en los meses de noviembre y diciembre por Minerva Foods y porque la información de las unidades de Tammin y Esperance no han sido consideradas, debido al proceso de estandarización de los indicadores de gestión que está en marcha.</t>
  </si>
  <si>
    <t>Generación de residuos, por división de negocio</t>
  </si>
  <si>
    <t>Total de residuos generados (toneladas) - Brasil</t>
  </si>
  <si>
    <t>Total de residuos generados (toneladas) - Latam</t>
  </si>
  <si>
    <t>Total de residuos generados (toneladas) - Australia</t>
  </si>
  <si>
    <t>Eliminación total de residuos</t>
  </si>
  <si>
    <t>Total de residuos eliminados o recuperados (toneladas)</t>
  </si>
  <si>
    <t>Reciclado (t)</t>
  </si>
  <si>
    <t>Compostaje (t)</t>
  </si>
  <si>
    <t>Vertedero (t)</t>
  </si>
  <si>
    <t>Incineración (t)</t>
  </si>
  <si>
    <t>Quema de masa (t)</t>
  </si>
  <si>
    <t xml:space="preserve">La gestión de todos los residuos generados en la empresa queda a cargo de los sectores de Medio Ambiente de cada unidad y tiene su destinación final hecha por empresas subcontratadas contratadas y licenciadas para la actividad. La Compañía realiza el control de todos los residuos que salen de sus plantas, que son pesados y registrados. En Brasil, todas las unidades realizan el mapeo de la generación de residuos por fuente generadora, aplicando modificaciones en el proceso y sustitución de materias primas y maquinarias para ganar eficiencia y evitar desperdicios. 
En la división Brasil, hubo un aumento del volumen de residuos debido al inicio del reporte de este indicador para los negocios relacionados de la Compañía (Minerva Leather, Minerva Casings, Minerva Fine Foods y Minerva Biodiesel). En las unidades de la división Latam, el aumento de los residuos generados es justificado por los incendios que ocurrieron en una de las plantas de Asunción en Paraguay, en el 2021 y, en la planta de Rosario en Argentina en el 2022.  En el caso de Paraguay, incluso la ocurrencia habiendo sido registrada en el año anterior, la disposición de los residuos fue finalizada al término de las obras de reconstrucción, en el 2022. </t>
  </si>
  <si>
    <t>Eliminación de residuos, por sector de actividad</t>
  </si>
  <si>
    <t>Total de residuos eliminados o recuperados (toneladas) - Brasil</t>
  </si>
  <si>
    <t>Total de residuos eliminados o recuperados (toneladas) - Latam</t>
  </si>
  <si>
    <t>Conexión Minerva - Defensor interno y externo</t>
  </si>
  <si>
    <t>Número de informes recibidos</t>
  </si>
  <si>
    <t>Conexão Minerva constituye el canal de defensoría interna y externa de Minerva Foods que busca efectuar la comunicación de la Compañía para recibir sugerencias, elogios, críticas y dudas, acoger manifestaciones dedicadas al combate a fraudes, a la corrupción y cualesquiera no conformidades o violaciones de normas. El canal está disponible continuamente por medio de la web, teléfono y e-mail, pudiendo ser accedido de manera anónima si el usuario así lo prefiere. Su gestión queda a cargo de una empresa tercera independiente y del Ombudsman de Minerva Foods, profesional que representa al Comité de Ética e Integridad en las encuestas y deliberaciones de los contactos recibidos en el canal.</t>
  </si>
  <si>
    <t>Capacitación sobre conducta ética e integridad</t>
  </si>
  <si>
    <t>Número de empleados que recibieron capacitación*</t>
  </si>
  <si>
    <t>Número de empleados capacitados en políticas de integridad</t>
  </si>
  <si>
    <t>En el 2022, los colaboradores de los sectores administrativos y el liderazgo de la industria recibieron entrenamientos sobre el Código de Ética – Guía de Conducta, Ley General de Protección de Datos y sobre las políticas de temas relacionadas a conformidad e integridad (antisoborno, anticorrupción, prevención a la ocurrencia de conflictos de intereses y lavado de dinero). En lo referente al público operativo y a los demás países, el entrenamiento online fue adaptado en material impreso, abordando las directrices de Compliance con lenguaje simple y de fácil comprensión por todos.
*Fueron considerados como habilitados los colaboradores de las áreas administrativas y los liderazgos de la industria de Brasil que poseen acceso a computadoras y a la red de Internet.</t>
  </si>
  <si>
    <t>total % de empleados capacitados</t>
  </si>
  <si>
    <t>Consejo de Administración</t>
  </si>
  <si>
    <t>Gerencia</t>
  </si>
  <si>
    <t>Coordinación, Supervisión y Liderazgo</t>
  </si>
  <si>
    <t>Operativo</t>
  </si>
  <si>
    <t>Aprendices, Becarios y Jóvenes Aprendices</t>
  </si>
  <si>
    <t>Casos de corrupción identificados</t>
  </si>
  <si>
    <t>Número de casos de corrupción investigados y/o en proceso</t>
  </si>
  <si>
    <t>La Compañía efectúa análisis de riesgo en sus operaciones con el fin de acompañar asuntos de ética e integridad y adherencia a las directrices de la Guía del Código de Ética y Conducta. En 2021, incorporó a sus controles, una herramienta tecnológica de debida diligencia para evaluar los riesgos de integridad y socioambientales en toda la cadena de valor. Entre ellos están proveedores, clientes y otros socios, aún sin haberse reportado ningún caso de corrupción en su cadena.</t>
  </si>
  <si>
    <t>Volumen de producción alimentaria por países</t>
  </si>
  <si>
    <t>Volumen total de producción alimentaria (toneladas)</t>
  </si>
  <si>
    <t>Australia (t)</t>
  </si>
  <si>
    <t>Colombia (t)</t>
  </si>
  <si>
    <t>Paraguay (t)</t>
  </si>
  <si>
    <t>Uruguay (t)</t>
  </si>
  <si>
    <t>Minerva Foods mantiene 29 plantas de sacrificio y deshueso de bovinos y ovinos y tres unidades de procesamiento. Estas instalaciones están distribuidas en Brasil, Australia, Argentina, Colombia, Paraguay y Uruguay, con una capacidad de sacrificio de 26.180 cabezas de ganado por día. Todas las unidades en América del Sur y las unidades de Colac y Sunshine en Australia son certificadas por organización independiente en conformidad con la norma internacionalmente reconocida de sistema de gestión de seguridad de alimentos y es reconocida por Global Food Safety Initiative (GFSI), BRCGS - Brand Reputation Compliance Global Standards, junto con otros protocolos de certificación que garantizan la producción de alimentos seguros.</t>
  </si>
  <si>
    <t>Unidades de producción de alimentos en funcionamiento certificadas según un protocolo reconocido por la GFSI de seguridad alimentaria</t>
  </si>
  <si>
    <t>% de volumen de animales adquiridos de criaderos certificados, de acuerdo con el protocolo de certificación y el país</t>
  </si>
  <si>
    <t>Certificación Orgánica - Brasil</t>
  </si>
  <si>
    <t>Certificación Orgánica - Paraguay</t>
  </si>
  <si>
    <t>Certificación Orgánica - Uruguay</t>
  </si>
  <si>
    <t>Certificación Carbono Neutro - Brasil</t>
  </si>
  <si>
    <t>Certificación Carbono Neutro - Uruguay</t>
  </si>
  <si>
    <t>Certificación Global Animal Partnership (GAP) - Uruguay</t>
  </si>
  <si>
    <t>Algunas unidades de Minerva Foods poseen certificaciones internacionales específicas para la producción de carne orgánica, como las de Araguaína (TO), Barretos (SP), Janaúba (MG), Palmeiras de Goiás (GO), Paranatinga (MT) y las unidades de José Bonifacio (SP), Mirassol d’Oeste (MT), que conquistaron la certificación en el 2022. Las plantas de Paraguay, de Uruguay y la unidad de Rosario en Argentina también son certificadas en el protocolo orgánico. 
En esas unidades, los animales tienen garantía de cero utilizaciones de antibióticos, hormonas de crecimiento y alimentación con productos de origen animal, además de altos estándares de bienestar animal. La certificación prevé que tales unidades pasen por rigurosos controles de rastreabilidad, siguiendo los Reglamentos n.º 834/2007 y n.º 889/2008 de la Comunidad Europea y el Programa Orgánico Nacional (NOP) de los Estados Unidos.
En Uruguay y en Brasil, también fueron comprados animales bajo la Certificación Carbono Neutro (más información en Programa Renove). Adicionalmente, el 3,32% de los animales comprados en Uruguay fueron originados en haciendas que poseen la certificación Global Animal Partnership – GAP. La certificación GAP es obtenida por las haciendas proveedoras a través de auditoría de tercera parte que verifica las condiciones de bienestar animal de la localidad.</t>
  </si>
  <si>
    <t>Volumen de producción por tipo de producto</t>
  </si>
  <si>
    <t>Volumen total de producción (toneladas)</t>
  </si>
  <si>
    <t>Carne de vacuno (t)</t>
  </si>
  <si>
    <t>Carne de ovino (t)</t>
  </si>
  <si>
    <t>Subproductos (t)</t>
  </si>
  <si>
    <r>
      <rPr>
        <i/>
        <sz val="11"/>
        <rFont val="Montserrat"/>
      </rPr>
      <t>Recalls</t>
    </r>
    <r>
      <rPr>
        <sz val="11"/>
        <rFont val="Montserrat"/>
      </rPr>
      <t xml:space="preserve"> y acceso a los mercados de exportación</t>
    </r>
  </si>
  <si>
    <r>
      <t xml:space="preserve">Número de </t>
    </r>
    <r>
      <rPr>
        <i/>
        <sz val="11"/>
        <color theme="1"/>
        <rFont val="Montserrat"/>
      </rPr>
      <t>recalls</t>
    </r>
    <r>
      <rPr>
        <sz val="11"/>
        <color theme="1"/>
        <rFont val="Montserrat"/>
      </rPr>
      <t xml:space="preserve"> efectuados</t>
    </r>
  </si>
  <si>
    <t>Número de certificados de exportación perdidos</t>
  </si>
  <si>
    <r>
      <t xml:space="preserve">Con sus buenas prácticas de fabricación, rastreabilidad y rotulado, Minerva Foods asegura la identificación de los productos en el caso de necesidad de </t>
    </r>
    <r>
      <rPr>
        <i/>
        <sz val="10"/>
        <color theme="1"/>
        <rFont val="Montserrat"/>
      </rPr>
      <t>recall</t>
    </r>
    <r>
      <rPr>
        <sz val="10"/>
        <color theme="1"/>
        <rFont val="Montserrat"/>
      </rPr>
      <t xml:space="preserve">, y cuenta con un procedimiento para identificar, evaluar y medir el impacto del riesgo referente a un producto no conforme. En el 2022, no fueron realizadas acciones de </t>
    </r>
    <r>
      <rPr>
        <i/>
        <sz val="10"/>
        <color theme="1"/>
        <rFont val="Montserrat"/>
      </rPr>
      <t>recall</t>
    </r>
    <r>
      <rPr>
        <sz val="10"/>
        <color theme="1"/>
        <rFont val="Montserrat"/>
      </rPr>
      <t>, ni hubo prohibiciones de exportación por causa de cuestiones involucrando la seguridad de alimentos.</t>
    </r>
  </si>
  <si>
    <t>Auditorías de seguridad alimentaria</t>
  </si>
  <si>
    <t>Número de auditorías realizadas</t>
  </si>
  <si>
    <t>*Indicadores públicos a partir de 2021</t>
  </si>
  <si>
    <r>
      <t xml:space="preserve">Con sus buenas prácticas de fabricación, rastreabilidad y rotulado, Minerva Foods asegura la identificación de los productos en el caso de necesidad de </t>
    </r>
    <r>
      <rPr>
        <i/>
        <sz val="10"/>
        <color theme="1"/>
        <rFont val="Montserrat"/>
      </rPr>
      <t>recall</t>
    </r>
    <r>
      <rPr>
        <sz val="10"/>
        <color theme="1"/>
        <rFont val="Montserrat"/>
      </rPr>
      <t xml:space="preserve">, y cuenta con un procedimiento para identificar, evaluar y medir el impacto del riesgo referente a un producto no conforme. En el 2022, no fueron realizadas acciones de </t>
    </r>
    <r>
      <rPr>
        <i/>
        <sz val="10"/>
        <color theme="1"/>
        <rFont val="Montserrat"/>
      </rPr>
      <t>recall</t>
    </r>
    <r>
      <rPr>
        <sz val="10"/>
        <color theme="1"/>
        <rFont val="Montserrat"/>
      </rPr>
      <t>, ni hubo prohibiciones de exportación por causa de cuestiones involucrando la seguridad de alimentos.
Todo este cuidado le garantiza al consumidor el acceso a productos de calidad, seguros y claramente identificados en sus características y en su proceso productivo, ayudando a construir un mercado más sostenible y una relación de confianza con los mercados y los consumidores. Fueron realizadas 132 auditorías de seguridad de alimentos en el 2022.</t>
    </r>
  </si>
  <si>
    <t>Accidentes con baja</t>
  </si>
  <si>
    <t>Accidentes con baja - Brasil</t>
  </si>
  <si>
    <t>Accidentes con baja - Latam</t>
  </si>
  <si>
    <t>Accidentes con baja - Australia (Esperance y Tammin)</t>
  </si>
  <si>
    <t>Índice de frecuencia Brasil (por 1.000.000)</t>
  </si>
  <si>
    <t>Índice de frecuencia Latam (por 1.000.000)</t>
  </si>
  <si>
    <t>Índice de frecuencia Australia (Colac y Sunshine) (por 1.000.000)</t>
  </si>
  <si>
    <t>Índice de frecuencia Australia (Esperance y Tammin) (por 1.000.000)</t>
  </si>
  <si>
    <t>Enfermedades ocupacionales</t>
  </si>
  <si>
    <t>Enfermedades ocupacionales - Brasil</t>
  </si>
  <si>
    <t>Enfermedades ocupacionales - Latam</t>
  </si>
  <si>
    <t>Enfermedades ocupacionales - Australia (Esperance y Tammin)</t>
  </si>
  <si>
    <t>Enfermedades ocupacionales - Australia (Colac y Sunshine)</t>
  </si>
  <si>
    <t>En relación con las enfermedades ocupacionales fueron 221 casos entre empleados, siendo 2 en Brasil, 219 en la división Latam. No fueron registrados casos en la división Australia. Los tipos más comunes de accidentes son cortes en los miembros superiores por herramientas manuales, y los registros más comunes de salud son las enfermedades osteomusculares.</t>
  </si>
  <si>
    <t>Fallecimientos laborales</t>
  </si>
  <si>
    <t>Fallecimientos registrados Brasil</t>
  </si>
  <si>
    <t>Fallecimientos registrados Latam</t>
  </si>
  <si>
    <t>Número de empleados por países</t>
  </si>
  <si>
    <t xml:space="preserve">Número total de empleados </t>
  </si>
  <si>
    <t>Empleados en Brasil</t>
  </si>
  <si>
    <t>Empleados en Argentina</t>
  </si>
  <si>
    <t>Empleados en Australia</t>
  </si>
  <si>
    <t>Empleados en Chile</t>
  </si>
  <si>
    <t>Empleados en Colombia</t>
  </si>
  <si>
    <t>Empleados en Paraguay</t>
  </si>
  <si>
    <t>Empleados en Uruguay</t>
  </si>
  <si>
    <t>Minerva Foods llegó al final del 2022 con más de 23 mil colaboradores, considerando todas sus operaciones en los diferentes países en que actúa en América del Sur y Oceanía. La Compañía contaba también con 453 prestadores de servicio subcontratados en Brasil, 688 en la división Latam y 41 en la división Australia, actuando en las plantas industriales, operaciones de distribución y oficinas.</t>
  </si>
  <si>
    <t>Número de empleados por sexo</t>
  </si>
  <si>
    <t>Número total de Empleados</t>
  </si>
  <si>
    <t>Hombres</t>
  </si>
  <si>
    <t>Mujeres</t>
  </si>
  <si>
    <t>Número de empleados por grupo de edad</t>
  </si>
  <si>
    <t>Gestión</t>
  </si>
  <si>
    <t>Coordinación</t>
  </si>
  <si>
    <t>Supervisión</t>
  </si>
  <si>
    <t>Administración</t>
  </si>
  <si>
    <t>*El indicador empezó a consolidarse en 2022</t>
  </si>
  <si>
    <t>Número total de empleados</t>
  </si>
  <si>
    <t>Menores de 30 años</t>
  </si>
  <si>
    <t>Entre 30 y 50 años</t>
  </si>
  <si>
    <t>Más de 50 años</t>
  </si>
  <si>
    <t xml:space="preserve">Minerva tiene operaciones en diferentes lugares, las cuales cada una tiene costumbres y características distintas que se consideran en los procesos de gestión de personas. Así, se promueve un ambiente de trabajo seguro y de bienestar, que fomenta la capacitación, iniciativas para mejorar la calidad de vida y un conjunto de instrumentos basados en el Código de Ética - Guía de Conducta y en la legislación laboral para nuestros empleados alrededor del mundo. </t>
  </si>
  <si>
    <t>Número de empleados externalizados</t>
  </si>
  <si>
    <t>*El indicador empezó a notificarse por divisiones en 2022.</t>
  </si>
  <si>
    <t>Minerva Foods ha efectuado grandes inversiones en el desarrollo de personas a través de programas centrados en el liderazgo, desarrollo de otros empleados y de jóvenes que se encuentran en su primera experiencia en el mercado. La creación de un comité para el análisis focalizado de los aspectos de gestión de personas y el enfoque en el desarrollo del liderazgo han ayudado a motivar y retener talentos y a reducir la rotación, uno de los desafíos que se intensificó con el crecimiento del sector agrícola y debido a la pandemia.</t>
  </si>
  <si>
    <t>Índice de rotación (%)</t>
  </si>
  <si>
    <t>Convenios colectivos</t>
  </si>
  <si>
    <t>% de empleados incluidos en convenios colectivos - Brasil</t>
  </si>
  <si>
    <t>% de empleados incluidos en convenios colectivos - Argentina</t>
  </si>
  <si>
    <t>% de empleados incluidos en convenios colectivos - Colombia</t>
  </si>
  <si>
    <t>% de empleados incluidos en convenios colectivos - Paraguay</t>
  </si>
  <si>
    <t>% de empleados incluidos en convenios colectivos - Uruguay</t>
  </si>
  <si>
    <t>En Brasil y en Uruguay, el 100% de los colaboradores están incluidos en los Acuerdos de Negociación Colectiva, que prevén las especificidades de sus contratos de trabajo, como reajuste, beneficios, entre otros. En Paraguay, la Compañía posee más del 40% de los colaboradores abarcados por los acuerdos y los demás, poseen contratos de trabajo individuales, formados con base en la legislación laboral local. En Argentina, los colaboradores que no están incluidos poseen cargos de gestión con contratos específicos, también de acuerdo con la legislación local. En Colombia a su vez, no hay acuerdos de negociación colectiva y todos los contratos son regidos por lo establecido en la legislación laboral local.</t>
  </si>
  <si>
    <t>Diversidad en los órganos de gobernanza</t>
  </si>
  <si>
    <t>Por sexo</t>
  </si>
  <si>
    <t>Hombre</t>
  </si>
  <si>
    <t>Mujer</t>
  </si>
  <si>
    <t>Por grupos de edad</t>
  </si>
  <si>
    <t>Menos de 30 años</t>
  </si>
  <si>
    <t>Entre los Órganos de Gobierno, se consideraron el Consejo de Administración y la Junta de Directores Ejecutivos.</t>
  </si>
  <si>
    <t>% Empleados de grupos infrarrepresentados por país</t>
  </si>
  <si>
    <t xml:space="preserve">En la división de Brasil, los grupos infrarrepresentados considerados fueron: mujeres, negros/negras, LGBTQIA+ y PCD (personas con discapacidad). Para los demás países, sólo se consideraron las mujeres. </t>
  </si>
  <si>
    <t>Remuneración y beneficios</t>
  </si>
  <si>
    <t>Variación media entre el salario más bajo y el salario mínimo</t>
  </si>
  <si>
    <t>No existe una diferenciación de salarios por género dentro de la misma categoría funcional.</t>
  </si>
  <si>
    <t xml:space="preserve">Relación entre el salario base y la remuneración pagada, por categoría de empleado </t>
  </si>
  <si>
    <t>No existe diferencia salarial por género dentro de la misma categoría funcional. Los salarios se pagan en la moneda local y según lo establecido por la legislación, los convenios colectivos y los contratos de trabajo.</t>
  </si>
  <si>
    <t>Entrenamiento y capacitación, por sexo</t>
  </si>
  <si>
    <t>Promedio de horas de aprendizaje por empleado</t>
  </si>
  <si>
    <t>Interesada en atraer y retener talentos, Minerva Foods apoya a sus colaboradores en su trayecto de desarrollo profesional y personal, buscando alinear aspiraciones y competencias a las necesidades de la Compañía. En el 2020, la empresa inició un mapeo de sus funciones clave, lo que tuvo continuidad en el 2022, con el desarrollo de acciones de assessment con los líderes para construir el mapa de sucesión, considerando aspiraciones, desempeño, intereses, atención a requisitos técnicos y potencial. 
El Programa de Desarrollo de Liderazgos (PDL) tuvo continuidad, con el objetivo de capacitar a los líderes en gestión de personas. Fueron entrenados cerca de 1.300 en los países de actuación en América del Sur. Temas como Feedback, Comunicación, Liderazgo Situacional, Toma de decisiones, Cultura organizativa y Seguridad fueron abordados y, también fueron ofrecidas sesiones de coaching individual y en grupo para todos los participantes.
También con enfoque en el desarrollo y capacitación de los equipos, fueron realizadas las Academias de Traders, de Origen y de Costos y escuelas profesionalizantes enfocadas en funciones operativas. Son ofrecidos cursos de idiomas para los colaboradores mediante su actuación, y también, cursos de perfeccionamiento técnico.
En la división Latam fueron considerados los entrenamientos de Argentina, Colombia y Paraguay. En Uruguay, la media de entrenamiento por colaborador es de 45 horas y, debido al proceso de gestión, no es posible reportar el indicador segregado por categoría funcional o género.</t>
  </si>
  <si>
    <t>Evaluación de resultados</t>
  </si>
  <si>
    <t>% de empleados que han recibido una evaluación del desempeño</t>
  </si>
  <si>
    <t>*Para los años 2020 y 2021 las cifras presentadas se refieren sólo a Brasil. Para 2022 las cifras representan Brasil y Latam. El indicador comenzó a reportarse en 2020.</t>
  </si>
  <si>
    <t xml:space="preserve">Minerva Foods adopta ciclos de evaluación del desempeño anuales para los niveles de gestión y administrativo, con etapas que incluyen autoevaluación, evaluación por los gestores, establecimiento de metas, reuniones de feedback y diseño de Plan de Desarrollo Individual (PDI). La evaluación es construida con base en los valores de la cultura organizativa, que incluyen la Sustentabilidad. </t>
  </si>
  <si>
    <t>Control del bienestar animal - Industria*.</t>
  </si>
  <si>
    <t>% de Animales Insensibilizados.</t>
  </si>
  <si>
    <t>% Eficacia de aturdimiento al primer disparo.</t>
  </si>
  <si>
    <t>% Animales mal insensibilizados en el área de vómito</t>
  </si>
  <si>
    <t>Tiempo entre insensibilización y sangría (segundos)</t>
  </si>
  <si>
    <t>% Resbalones durante manejo de desembarque y conducción por corredores</t>
  </si>
  <si>
    <t>% Caídas durante manejo de desembarque y conducción por corredores</t>
  </si>
  <si>
    <t>%Vocalización de los animales durante manejo de conducción por corredores, jeringa y box de aturdimiento</t>
  </si>
  <si>
    <t>% Uso del bastón eléctrico para conducción de los animales</t>
  </si>
  <si>
    <t>% Conformidad de baño de aspersión</t>
  </si>
  <si>
    <t>Carcasas con hematomas</t>
  </si>
  <si>
    <t>% de mortalidad</t>
  </si>
  <si>
    <t>% de sacrificio de emergencias</t>
  </si>
  <si>
    <t>% de animales sacrificados dentro del sistema Kosher</t>
  </si>
  <si>
    <t>*Promedio global de Brasil, Argentina, Australia, Colombia, Paraguay y Uruguay.</t>
  </si>
  <si>
    <t xml:space="preserve">Minerva Foods practica elevados estándares de bienestar animal en sus procesos, en base no sólo en la legislación de los países donde actúa, sino también en los más importantes códigos y protocolos reconocidos internacionalmente. La Política y el Programa de Bienestar Animal estipulan rígidos requisitos que deben ser observados por todas las operaciones y negocios de la Compañía durante las etapas de sacrificio, procesamiento, distribución y adquisición de materias primas para procesamiento. 
En los últimos dos años se estandarizaron una serie de procesos y prácticas para aumentar el seguimiento del bienestar animal, entre ellos la matriz de cumplimiento que acompaña a 42 indicadores de diferentes etapas del proceso de producción. La Empresa también aumentó su inversión en bienestar animal, el número de cursos de capacitación realizados, la comunicación sobre el tema y la transparencia sobre su desempeño. </t>
  </si>
  <si>
    <t>Control del bienestar animal - Transporte*.</t>
  </si>
  <si>
    <t>Tiempo medio de transporte (horas)</t>
  </si>
  <si>
    <t>% de animales transportados en viajes con duración de hasta 8 horas</t>
  </si>
  <si>
    <t>Radio medio de distancia de transporte (Km)</t>
  </si>
  <si>
    <t xml:space="preserve"> La política y el Programa de Bienestar Animal de Minerva establecen rígidos requisitos que también son aplicados en las haciendas de origen del ganado sacrificado. Nuestros compañeros productores de ganado y los camioneros responsables por el transporte reciben el debido entrenamiento y orientación para criar y manejar los animales de forma humanitaria, siguiendo los 5 principios de bienestar animal. La Compañía también distribuye el Folleto de Bienestar Animal y otros materiales de orientación para los profesionales que participan en el transporte de animales.</t>
  </si>
  <si>
    <t>Control del bienestar animal - Ranchos*</t>
  </si>
  <si>
    <t>% Animales criados en corrales de engorde</t>
  </si>
  <si>
    <t>% Animales castrados*</t>
  </si>
  <si>
    <t>% Animales descornados*</t>
  </si>
  <si>
    <t xml:space="preserve"> La política y el Programa de Bienestar Animal de Minerva establecen rígidos requisitos que también son aplicados en las establecimientos de origen del ganado sacrificado. Nuestros compañeros productores de ganado y los camioneros responsables por el transporte reciben el debido entrenamiento y orientación para criar y manejar los animales de forma humanitaria, siguiendo los 5 principios de bienestar animal. La Compañía también distribuye el Folleto de Bienestar Animal y otros materiales de orientación para los profesionales que participan en el transporte de animales.</t>
  </si>
  <si>
    <t>Nuestros compañeros productores de ganado y los camioneros responsables por el transporte reciben el debido entrenamiento y orientación para criar y manejar los animales de forma humanitaria, siguiendo los 5 principios de bienestar animal. La Compañía también distribuye el Folleto de Bienestar Animal y otros materiales de orientación para los profesionales que participan en el transporte de animales.</t>
  </si>
  <si>
    <t>Entrenamiento y capacitación</t>
  </si>
  <si>
    <t>Número total de empleados capacitados</t>
  </si>
  <si>
    <t>Número total de terceros capacitados</t>
  </si>
  <si>
    <t>Auditorías sobre el bienestar animal*.</t>
  </si>
  <si>
    <t xml:space="preserve">% de cumplimiento en auditorías de segunda parte de BEA </t>
  </si>
  <si>
    <t xml:space="preserve">% de cumplimiento en auditorías de terceros de BEA </t>
  </si>
  <si>
    <t xml:space="preserve">Las unidades de Minerva Foods en los países de América del Sur están certificadas según el protocolo NAMI (North American Meat Institute), lo cual verifica que los animales estén en condiciones saludables, confortables, bien nutridos y seguros, con comportamiento innato y que no sufran de dolor, miedo o angustia, además de verificar que haya abrigo, manejo, nutrición y sacrificio humanitarios adecuados. </t>
  </si>
  <si>
    <t>Unidades operativas</t>
  </si>
  <si>
    <t>Unidades de sacrificio bovinos</t>
  </si>
  <si>
    <t>Unidades de sacrificio ovinos</t>
  </si>
  <si>
    <t>Unidades de procesamiento de proteínas</t>
  </si>
  <si>
    <t>Centros de distribución</t>
  </si>
  <si>
    <t>Oficinas comerciales</t>
  </si>
  <si>
    <t>Con un modelo de negocio pautado en una plataforma integrada, dotada de diversificación geográfica y flexibilidad en el acceso, procesamiento y comercialización de proteína animal, la Compañía posee 29 unidades industriales de sacrificio y deshuesado de bovinos y ovinos y tres plantas de procesamiento de proteína, siendo una en Brasil y dos en Argentina.  Para garantizar sus negocios de exportación, Minerva Foods mantiene 12 oficinas comerciales, dos tradings de proteína y 14 centros de distribución (11 en Brasil, 1 en Paraguay, 1 en Argentina y 1 en Chile).</t>
  </si>
  <si>
    <t>Volumen de ventas</t>
  </si>
  <si>
    <t>Volumen total de ventas (miles de toneladas)</t>
  </si>
  <si>
    <t>Resultados financieros</t>
  </si>
  <si>
    <t>Ingresos brutos (R$ millones)</t>
  </si>
  <si>
    <t>Mercado externo (R$ millones)</t>
  </si>
  <si>
    <t>Mercado doméstico (R$ millones)</t>
  </si>
  <si>
    <t>Ingresos netos (R$ millones)</t>
  </si>
  <si>
    <t>Beneficio neto (R$ millones)</t>
  </si>
  <si>
    <t>El desempeño de Minerva Foods en 2022, con el 69% de la facturación bruta consolidada proveniente de las exportaciones, refleja la solidez en que se encuentra el mercado internacional de la carne bovina. Éste continua siendo muy activo y con grandes oportunidades para los exportadores de América del Sur. El fuerte desequilibrio entre la oferta y la demanda sigue proporcionando oportunidades en varios mercados, como Asia, Estados Unidos y Oriente Medio, que juntos representan el 63% de nuestras exportaciones consolidadas. La disponibilidad mundial de carne de vacuno sigue siendo cada vez más limitada, siendo una dinámica que debería aumentar aún más con la fuerte restricción prevista en la producción norteamericana dentro los próximos años. Mas por otro lado, vale la pena mencionar el aumento consistente de la disponibilidad de ganado aquí en Brasil, lo que refleja la reanudación del ciclo bovino y una tendencia que debe permanecer en el bienio 2023 - 2024 y que, junto con el escenario climático que impacta en la producción mundial de granos, lo que resulta en un impacto en los costos de producción de proteínas sustitutas como el pollo y el cerdo, aumentará aún más la competitividad de nuestro continente en el mercado internacional de carne de vacuno. A este conjunto de factores positivos para nuestra industria, hay que añadir la recuperación del mercado de China gracias al fin de las restricciones relacionadas con la pandemia, lo que ha de tener un impacto positivo sobre la demanda en los próximos trimestres, especialmente en el segmento de servicios alimentarios. También quisiera destacar nuestro sólido desempeño en los mercados domésticos, con ingresos consolidados que alcanzó los R$ 10,3 mil millones en 2022, un crecimiento del 12% en comparación con 2021, a pesar de las dificultades en el escenario macroeconómico en nuestro continente. En los últimos años, nuestros esfuerzos se han centrado en la operación de distribución con foco en segmentos más rentables, como food service y nichos de mercado, y también hemos avanzado en iniciativas que buscan acercar Minerva y nuestros productos al consumidor final, ampliando nuestra capacidad comercial y maximizando la rentabilidad.</t>
  </si>
  <si>
    <t>*El indicador considera la información de la división Brasil y la división Latam</t>
  </si>
  <si>
    <t>Índice de frecuencia de Latam (por 1.000.000)</t>
  </si>
  <si>
    <t>Interesada en mantener un ambiente de trabajo seguro para todos los que allí actúan, ya sean colaboradores propios, subcontratados fijos o eventuales, Minerva Foods adopta buenas prácticas nacionales e internacionales para ejecutar sus planes y programas de salud y seguridad ocupacional, superando las exigencias de las legislaciones de los países donde está instalada. El 100% de sus colaboradores, propios y terceros, 23.207 y 1.172 personas, respectivamente, están cubiertos por su sistema de gestión en salud y seguridad ocupacionales en los países de actuación. 
Los índices de lesiones se calcularon sobre 1.000.000 de horas trabajadas. El número de horas trabajadas en 2022 fue de 24.968.709. En Australia, las unidades de Colac y Sunshine solo iniciaron sus operaciones en noviembre y diciembre, y las de Esperance y Tammin lo iniciaron en julio de 2022.</t>
  </si>
  <si>
    <t>Accidentes sin baja</t>
  </si>
  <si>
    <t>Accidentes sin baja Brasil</t>
  </si>
  <si>
    <t>Accidentes sin baja Latam</t>
  </si>
  <si>
    <t>Accidentes con baja Australia (Colac y Sunshine)</t>
  </si>
  <si>
    <t>Accidentes con baja Australia (Esperance y Tammin)</t>
  </si>
  <si>
    <t xml:space="preserve">Interesada en mantener un ambiente de trabajo seguro para todos los que allí actúan, ya sean colaboradores propios, subcontratados fijos o eventuales, Minerva Foods adopta buenas prácticas nacionales e internacionales para ejecutar sus planes y programas de salud y seguridad ocupacional, superando las exigencias de las legislaciones de los países donde está instalada. El 100% de sus colaboradores, propios y terceros, 23.207 y 1.172 personas, respectivamente, están cubiertos por su sistema de gestión en salud y seguridad ocupacionales en los países de actuación. </t>
  </si>
  <si>
    <t>Energía</t>
  </si>
  <si>
    <t>Mantener la matriz energética 100% de origen renovable en todas las operaciones</t>
  </si>
  <si>
    <t xml:space="preserve">El índice se basa en el consumo total de energía eléctrica de la empresa (GJ) en relación con el volumen de producción final de las unidades de sacrificio y deshuesado (TPA - tonelada). producida acabada). </t>
  </si>
  <si>
    <t>Captación total de agua</t>
  </si>
  <si>
    <t>Recuperación (t)</t>
  </si>
  <si>
    <t>Para la gestión de las emisiones de GEI, mensualmente es realizada la recogida de datos operativos de los negocios de Minerva Foods vía herramienta automatizada y con apoyo de consultoría especializada. Las emisiones de GEI y el plan de descarbonización son gestionados por el área de Sostenibilidad con subordinación a la Comisión de Sostenibilidad y al Consejo Consultivo de Sostenibilidad e Innovación.
Dentro del Alcance 1, emisiones directas de las operaciones de Minerva Foods, las mayores fuentes de emisiones están vinculadas a las Estaciones de Tratamiento de Efluentes (ETEs) en las unidades operativas de América del Sur y a las Calderas de Colombia y Argentina, debido a los combustibles utilizados. El aumento de las emisiones correspondientes al Alcance 1 se produjo por el hecho de integrar en el inventario las ganaderías de confinamiento y de exportación de ganado vivo en Brasil. Las fuentes de emisión que fueron incluidas están relacionadas con factores como la fermentación entérica y la gestión de los residuos animales durante el tiempo que permanecieron en las granjas y el uso de fertilizantes en los pastos.
En relación con el Alcance 2, conforme fue mencionado anteriormente, desde el 2020 Minerva Foods adquiere Certificados de Energía Renovable (I-RECs), en colaboración con la subsidiaria Minerva Energía y ha neutralizado las emisiones de Alcance 2 de las operaciones en todos los países, con excepción de Paraguay, en que las emisiones ya son nulas debido a que la matriz energética local está compuesta solamente por fuentes renovables y no emisoras de GEI en la generación de energía eléctrica.
Adicionalmente, la Compañía ha mejorado anualmente en la contabilización de sus emisiones de GEI directas e indirectas (cadena de valor) de alcance 3. En 2022, con la ayuda de una consultora especializada, la Compañía llevó a cabo un estudio de materialidad de Alcance 3, creando así una gestión completa de GEI de su Cadena de Valor y añadiendo otras categorías relevantes a las que se reportaban anteriormente. Otra alteración importante en el inventario de emisiones de la Compañía en el año fue la mejora en la metodología de cálculo de la fermentación entérica y la gestión de residuos de los animales comprados en Brasil (alcance 3), a través de estudios técnicos realizados. La nueva metodología toma en consideración la edad del ganado y el período de permanencia en cada tipo de crianza (confinamiento, semiconfinamiento, pasto y confinamiento a pasto), de acuerdo con los factores de emisión del IV Inventario Brasileño de Emisiones y Remociones Antropogénicas de Gases de Efecto Invernadero del Ministerio de Ciencia, Tecnología, Innovación y Comunicaciones (2020).</t>
  </si>
  <si>
    <t>El sistema de geo-monitoreo empleado por la Compañía tuvo, una vez más, su eficacia comprobada por medio de auditorías de terceros realizadas en 2022. Nuevamente, Minerva alcanzó el 100% de cumplimiento del Término de Ajuste de Conducta (TAC) de Pará, una auditoría conducida bajo la supervisión del Ministerio Público Federal, lo que confirma uno de los mejores resultados entre los principales players del mercado. Además, se registró, por el noveno año consecutivo, el 100% de cumplimiento del Compromiso Público Ganadero, firmado en 2009, con los resultados aprobados por BDO RCS Auditores Independentes.
En Paraguay, Minerva Foods registró 100% de conformidad en la tercera auditoría de tercera parte, también realizada por BDO RCS Auditores Independentes. Todos los informes de auditoría son públicos y pueden ser consultados en el sitio de la Compañía.</t>
  </si>
  <si>
    <t>División Latam - bovinos (miles)</t>
  </si>
  <si>
    <t>División Austrália - ovinos (miles)</t>
  </si>
  <si>
    <t>Recomendaciones del TCFD</t>
  </si>
  <si>
    <t>Año de referencia</t>
  </si>
  <si>
    <t>Gestión de Minerva Foods</t>
  </si>
  <si>
    <t xml:space="preserve">Las preocupaciones críticas, así como la supervisión de la implementación de políticas, procesos y resultados alcanzados por la Compañía, ocurren trimestralmente, por medio de la evaluación y aprobación de informes en reuniones regulares del Consejo. En 2022, fueron realizadas 11 reuniones del Consejo de Administración de Minerva Foods. Entre los asuntos tratados en el año estuvieron la aprobación de las demostraciones financieras de la Compañía; aprobación de la creación y designación de miembros de comités y otros órganos de gobernanza; creación y actualización de políticas y otros documentos con directrices de la Compañía, como el Código de Ética - Guía de Conducta. Entre los asuntos tratados también se encuentra el Compromiso de Sostenibilidad de la Empresa, que fue aprobado por el Consejo de Administración. </t>
  </si>
  <si>
    <t>Proporción de la remuneración total anual</t>
  </si>
  <si>
    <t>Minerva Foods opera en un sector que presenta una gran complejidad y forma parte de una cadena de producción con desafíos específicos. Siendo así, mantiene un proceso consistente de gestión de riesgos y oportunidades de negocios relacionados a la estrategia de largo plazo.
El gerenciamiento de los riesgos es ejercido por diversas áreas, estando bajo el liderazgo de la Gerencia Financiera en los aspectos económico-financieros. La eficacia de las políticas y de los sistemas de gestión y controles internos, así como del Programa de Integridad, se evalúa periódicamente por el Consejo Estatutario, que informa al Consejo de Administración sobre los resultados obtenidos.</t>
  </si>
  <si>
    <t>Materialidades</t>
  </si>
  <si>
    <r>
      <rPr>
        <b/>
        <sz val="11"/>
        <color theme="1"/>
        <rFont val="Montserrat"/>
      </rPr>
      <t>Referencias:</t>
    </r>
    <r>
      <rPr>
        <sz val="11"/>
        <color theme="1"/>
        <rFont val="Montserrat"/>
      </rPr>
      <t xml:space="preserve"> GRI 3, ítems 3-1, 3-2 e 3-3</t>
    </r>
  </si>
  <si>
    <t>100% de los proveedores directos monitoreados en Brasil;
100% de los proveedores directos monitoreados en Paraguay;
Inicio de la implantación del sistema de trazabilidad en Colombia.</t>
  </si>
  <si>
    <t>1100% de los proveedores directos monitoreados en Brasil;
100% de los proveedores directos monitoreados en Paraguay;
80% de los proveedores directos monitoreados en Colombia;
90% de los proveedores directos monitoreados en Argentina;
Estudio de la legislación para aplicar criterios de monitoreo en Uruguay.</t>
  </si>
  <si>
    <t>El pionerismo de la Compañía en el combate contra la deforestación ilegal en la cadena de abastecimiento en América Latina se fortalece con el avance en el porcentual de monitoreo geográfico de las propiedades de proveedores directos a las operaciones en Colombia y Argentina, alcanzando más del 80% y cerca del 90% de los proveedores, respectivamente. En Uruguay, Minerva Foods realizó un estudio de legislación socioambiental local y diagnóstico geográfico, con el objetivo de analizar el tamaño de las propiedades rurales en diferentes regiones del territorio de Uruguay y los parámetros aplicables para el monitoreo geoespacial.</t>
  </si>
  <si>
    <t>La integración de la herramienta Visipec con los sistemas internos de la compañía se concluyó cuatro meses antes del objetivo estipulado. Los resultados de las pruebas con la herramienta, refuerzan el espíritu pionero de Minerva Foods en Sostenibilidad y atestan que más del 98% de las propiedades proveedoras directas de ganado analizadas están en conformidad con las mejores prácticas establecidas por el GTFI (Grupo de Trabajo de Proveedores Indirectos) y, por lo tanto, en alta conformidad con el monitoreo de la deforestación ilegal para las propiedades proveedoras indirectas de ganado de Nivel 1.
En 2022, se continuó con el mapeo del análisis de riesgo de los proveedores indirectos y la comprensión de los diversos perfiles que componen la cadena de suministro de la empresa, para posteriormente establecer acciones, criterios y otros procesos de análisis socioambiental. Los resultados detallados pueden consultarse en el sitio web (https://www.minervafoods.com/sustentabilidade/dedicacao-ao-planeta/#cadeia-de-fornecedores).
En cuanto al uso de la aplicación SmGeo Prospec, Minerva centró sus esfuerzos en la participación de los proveedores directos y en la formación durante las visitas de campo. Se distribuyeron más de 800 vales gratuitos para que los ganaderos participantes pudieran realizar análisis socioambientales, animándoles a verificar la conformidad de sus propios proveedores.</t>
  </si>
  <si>
    <t>Finalización de la integración de la herramienta Visipec con los sistemas internos;
Lanzamiento de la aplicación SMGeo Prospec en Brasil.</t>
  </si>
  <si>
    <t>Continuidad de la aplicación práctica de la herramienta Visipec en Brasil;
Actividades de divulgación y formación de los ganaderos participantes en el uso de la aplicación SMGeo Prospec. Se distribuyeron 800 bonos para el uso de la herramienta.</t>
  </si>
  <si>
    <t>Dentro del Alcance 1, emisiones directas de las operaciones de Minerva, las mayores fuentes de emisiones están vinculadas a las Estaciones de Tratamiento de Efluentes (ETEs) en las unidades operacionales en América del Sur y a las Calderas en Colombia y Argentina, debido a los combustibles utilizados. A partir de estudios de descarbonización, fueron identificadas oportunidades con potencial de reducción de esas emisiones, entre ellas proyectos de modernización del tratamiento de efluentes que buscan reducir las emisiones y tienen la perspectiva de generar y vender créditos de carbono en asociación con MyCarbon. Estos proyectos se encuentran en fase de planificación y su ejecución deberá comenzar en breve.
En el Alcance 2, desde 2020 Minerva Foods adquirió Certificados de Energía Renovable (I-RECs), en sociedad con la subsidiaria Minerva Energia, y neutralizó 100% de las emisiones de Alcance 2 de las operaciones en todos los países, con excepción de Paraguay, donde las emisiones ya son cero debido a que la matriz energética local está compuesta solamente por fuentes renovables que no emiten GEI al generar electricidad.</t>
  </si>
  <si>
    <t>Dentro del Alcance 1, emisiones directas de las operaciones de Minerva, las mayores fuentes de emisiones están vinculadas a las Estaciones de Tratamiento de Efluentes (ETEs) en las unidades operacionales en América del Sur y a las Calderas en Colombia y Argentina, debido a los combustibles utilizados. A partir de estudios de descarbonización, fueron identificadas oportunidades con potencial de reducción de esas emisiones, entre ellas proyectos de modernización del tratamiento de efluentes que buscan reducir las emisiones y tienen la perspectiva de generar y vender créditos de carbono en asociación con MyCarbon. Estos proyectos se encuentran en fase de planificación y su ejecución deberá comenzar en breve.</t>
  </si>
  <si>
    <t xml:space="preserve">Desde 2020, Minerva Foods adquiere Certificados de Energía Renovable (I-RECs), en sociedad con la subsidiaria Minerva Energia, y neutraliza el 100% de las emisiones de alcance 2 de las operaciones en todos los países, con excepción de Paraguay, donde las emisiones ya son cero debido a que la matriz energética local está compuesta solamente por fuentes renovables que no emiten GEI al generar electricidad. De esta forma, además de reducir a cero las emisiones de alcance 2 provenientes de la adquisición de energía eléctrica, la Compañía fomenta el mercado de energía generada a partir de fuentes renovables y con alto rendimiento. También es la primera empresa en Brasil en obtener el Sello de Energía Renovable, emitido por el Instituto Totum en asociación con la Asociación Brasileña de Energía Eólica (ABEEólica) y la Asociación Brasileña de Energía Limpia (Abragel), que garantiza, además del origen renovable, que las plantas generadoras también adoptan prácticas diferenciadas en aspectos sociales y de relación con las comunidades. </t>
  </si>
  <si>
    <t>Emisiones de Alcance 2 - enfoque de elección de compra: 0,0</t>
  </si>
  <si>
    <t>Intensidad de las emisiones: 0,1750 (TCO2e/TPA)</t>
  </si>
  <si>
    <t>Intensidad de las emisiones: 0,1742 (TCO2e/TPA)</t>
  </si>
  <si>
    <t>Alcance 1: 339,109.44
Intensidad de las emisiones: 0,1750 (TCO2e/TPA)</t>
  </si>
  <si>
    <t>Alcance 1: 283.144,86
Intensidad de las emisiones: 0,1742 (TCO2e/TPA)</t>
  </si>
  <si>
    <t>Dentro del proyecto de mapeo y análisis de riesgos y oportunidades relacionados a los cambios climáticos, la Compañía está considerando los escenarios de concentración de gases de efecto invernadero y estrategias socioeconómicas elaborados por el IPCC (SSP1-2.6, SSP2-4.5 y SSP3-7.0) a  mediano y largo plazo (2030 y 2050) que puedan afectar sus operaciones y cadena de valor. 
Los riesgos físicos evaluados contemplan: incendios forestales, inundaciones, olas de calor y frío, vendavales y secas meteorológicas. Los riesgos de transición evaluados contemplan los relacionados a los frentes político y legal, mercado, tecnológico y reputacional.
Ocho oportunidades fueron mapeadas inicialmente, con aplicaciones diferentes en cada país de operación.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</si>
</sst>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R$&quot;\ * #,##0.00_-;\-&quot;R$&quot;\ * #,##0.00_-;_-&quot;R$&quot;\ * &quot;-&quot;??_-;_-@_-"/>
    <numFmt numFmtId="43" formatCode="_-* #,##0.00_-;\-* #,##0.00_-;_-* &quot;-&quot;??_-;_-@_-"/>
    <numFmt numFmtId="164" formatCode="_-* #,##0_-;\-* #,##0_-;_-* &quot;-&quot;??_-;_-@_-"/>
    <numFmt numFmtId="165" formatCode="0.0%"/>
    <numFmt numFmtId="166" formatCode="_-* #,##0.000_-;\-* #,##0.000_-;_-* &quot;-&quot;??_-;_-@_-"/>
    <numFmt numFmtId="167" formatCode="_-* #,##0.0000_-;\-* #,##0.0000_-;_-* &quot;-&quot;??_-;_-@_-"/>
    <numFmt numFmtId="168" formatCode="0.0"/>
  </numFmts>
  <fonts count="30" x14ac:knownFonts="1">
    <font>
      <sz val="11"/>
      <color theme="1"/>
      <name val="Calibri"/>
      <family val="2"/>
      <scheme val="minor"/>
    </font>
    <font>
      <sz val="11"/>
      <color theme="1"/>
      <name val="Calibri"/>
      <family val="2"/>
      <scheme val="minor"/>
    </font>
    <font>
      <sz val="11"/>
      <color theme="1"/>
      <name val="Montserrat"/>
    </font>
    <font>
      <b/>
      <sz val="11"/>
      <color theme="1"/>
      <name val="Montserrat"/>
    </font>
    <font>
      <sz val="10"/>
      <name val="Arial"/>
      <family val="2"/>
    </font>
    <font>
      <b/>
      <sz val="11"/>
      <color rgb="FFE84752"/>
      <name val="Montserrat"/>
    </font>
    <font>
      <sz val="11"/>
      <name val="Montserrat"/>
    </font>
    <font>
      <sz val="8"/>
      <name val="Calibri"/>
      <family val="2"/>
      <scheme val="minor"/>
    </font>
    <font>
      <sz val="10"/>
      <color theme="1"/>
      <name val="Montserrat"/>
    </font>
    <font>
      <sz val="14"/>
      <color theme="1"/>
      <name val="Montserrat"/>
    </font>
    <font>
      <sz val="14"/>
      <color theme="1"/>
      <name val="Calibri"/>
      <family val="2"/>
      <scheme val="minor"/>
    </font>
    <font>
      <b/>
      <sz val="18"/>
      <color rgb="FFE84752"/>
      <name val="Montserrat"/>
    </font>
    <font>
      <b/>
      <sz val="12"/>
      <color rgb="FFE84752"/>
      <name val="Montserrat"/>
    </font>
    <font>
      <sz val="8"/>
      <color theme="1"/>
      <name val="Montserrat"/>
    </font>
    <font>
      <sz val="9"/>
      <color theme="1"/>
      <name val="Montserrat"/>
    </font>
    <font>
      <sz val="11"/>
      <color rgb="FF000000"/>
      <name val="Montserrat"/>
    </font>
    <font>
      <b/>
      <sz val="16"/>
      <color rgb="FFE84752"/>
      <name val="Montserrat"/>
    </font>
    <font>
      <sz val="12"/>
      <color theme="1"/>
      <name val="Montserrat"/>
    </font>
    <font>
      <b/>
      <sz val="12"/>
      <color rgb="FF2B3D4A"/>
      <name val="Montserrat"/>
    </font>
    <font>
      <b/>
      <sz val="10"/>
      <color theme="1"/>
      <name val="Montserrat"/>
    </font>
    <font>
      <b/>
      <sz val="14"/>
      <color rgb="FF2B3D4A"/>
      <name val="Montserrat"/>
    </font>
    <font>
      <i/>
      <sz val="8"/>
      <color theme="1"/>
      <name val="Calibri"/>
      <family val="2"/>
      <scheme val="minor"/>
    </font>
    <font>
      <sz val="10"/>
      <name val="Montserrat"/>
    </font>
    <font>
      <b/>
      <sz val="10"/>
      <color rgb="FFE84752"/>
      <name val="Montserrat"/>
    </font>
    <font>
      <b/>
      <sz val="11"/>
      <name val="Montserrat"/>
    </font>
    <font>
      <b/>
      <sz val="9"/>
      <color indexed="81"/>
      <name val="Segoe UI"/>
      <family val="2"/>
    </font>
    <font>
      <b/>
      <i/>
      <sz val="16"/>
      <color rgb="FFE84752"/>
      <name val="Montserrat"/>
    </font>
    <font>
      <i/>
      <sz val="11"/>
      <color theme="1"/>
      <name val="Montserrat"/>
    </font>
    <font>
      <i/>
      <sz val="10"/>
      <color theme="1"/>
      <name val="Montserrat"/>
    </font>
    <font>
      <i/>
      <sz val="11"/>
      <name val="Montserrat"/>
    </font>
  </fonts>
  <fills count="6">
    <fill>
      <patternFill patternType="none"/>
    </fill>
    <fill>
      <patternFill patternType="gray125"/>
    </fill>
    <fill>
      <patternFill patternType="solid">
        <fgColor indexed="9"/>
        <bgColor indexed="64"/>
      </patternFill>
    </fill>
    <fill>
      <patternFill patternType="solid">
        <fgColor rgb="FFBDB58C"/>
        <bgColor indexed="64"/>
      </patternFill>
    </fill>
    <fill>
      <patternFill patternType="solid">
        <fgColor rgb="FFCFC9AD"/>
        <bgColor indexed="64"/>
      </patternFill>
    </fill>
    <fill>
      <patternFill patternType="solid">
        <fgColor rgb="FFE5E2D3"/>
        <bgColor indexed="64"/>
      </patternFill>
    </fill>
  </fills>
  <borders count="63">
    <border>
      <left/>
      <right/>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top/>
      <bottom style="thick">
        <color indexed="64"/>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diagonal/>
    </border>
    <border>
      <left style="hair">
        <color indexed="64"/>
      </left>
      <right style="hair">
        <color indexed="64"/>
      </right>
      <top/>
      <bottom style="thick">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thick">
        <color indexed="64"/>
      </top>
      <bottom/>
      <diagonal/>
    </border>
    <border>
      <left/>
      <right/>
      <top style="hair">
        <color indexed="64"/>
      </top>
      <bottom/>
      <diagonal/>
    </border>
    <border>
      <left style="thin">
        <color rgb="FF2B3D4A"/>
      </left>
      <right style="thin">
        <color rgb="FF2B3D4A"/>
      </right>
      <top style="thin">
        <color rgb="FF2B3D4A"/>
      </top>
      <bottom style="thin">
        <color rgb="FF2B3D4A"/>
      </bottom>
      <diagonal/>
    </border>
    <border>
      <left style="thin">
        <color rgb="FF2B3D4A"/>
      </left>
      <right style="thin">
        <color rgb="FF2B3D4A"/>
      </right>
      <top style="thin">
        <color rgb="FF2B3D4A"/>
      </top>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thin">
        <color rgb="FF2B3D4A"/>
      </left>
      <right/>
      <top style="thin">
        <color rgb="FF2B3D4A"/>
      </top>
      <bottom style="thin">
        <color rgb="FF2B3D4A"/>
      </bottom>
      <diagonal/>
    </border>
    <border>
      <left/>
      <right/>
      <top style="thin">
        <color rgb="FF2B3D4A"/>
      </top>
      <bottom style="thin">
        <color rgb="FF2B3D4A"/>
      </bottom>
      <diagonal/>
    </border>
    <border>
      <left/>
      <right style="thin">
        <color rgb="FF2B3D4A"/>
      </right>
      <top style="thin">
        <color rgb="FF2B3D4A"/>
      </top>
      <bottom style="thin">
        <color rgb="FF2B3D4A"/>
      </bottom>
      <diagonal/>
    </border>
    <border>
      <left style="medium">
        <color indexed="64"/>
      </left>
      <right style="thin">
        <color rgb="FF2B3D4A"/>
      </right>
      <top style="medium">
        <color indexed="64"/>
      </top>
      <bottom style="medium">
        <color indexed="64"/>
      </bottom>
      <diagonal/>
    </border>
    <border>
      <left style="thin">
        <color rgb="FF2B3D4A"/>
      </left>
      <right style="thin">
        <color rgb="FF2B3D4A"/>
      </right>
      <top style="medium">
        <color indexed="64"/>
      </top>
      <bottom style="medium">
        <color indexed="64"/>
      </bottom>
      <diagonal/>
    </border>
    <border>
      <left style="thin">
        <color rgb="FF2B3D4A"/>
      </left>
      <right style="medium">
        <color indexed="64"/>
      </right>
      <top style="medium">
        <color indexed="64"/>
      </top>
      <bottom style="medium">
        <color indexed="64"/>
      </bottom>
      <diagonal/>
    </border>
    <border>
      <left style="medium">
        <color indexed="64"/>
      </left>
      <right style="thin">
        <color rgb="FF2B3D4A"/>
      </right>
      <top style="medium">
        <color indexed="64"/>
      </top>
      <bottom/>
      <diagonal/>
    </border>
    <border>
      <left style="thin">
        <color rgb="FF2B3D4A"/>
      </left>
      <right style="thin">
        <color rgb="FF2B3D4A"/>
      </right>
      <top style="medium">
        <color indexed="64"/>
      </top>
      <bottom style="thin">
        <color rgb="FF2B3D4A"/>
      </bottom>
      <diagonal/>
    </border>
    <border>
      <left style="thin">
        <color rgb="FF2B3D4A"/>
      </left>
      <right style="medium">
        <color indexed="64"/>
      </right>
      <top style="medium">
        <color indexed="64"/>
      </top>
      <bottom style="thin">
        <color rgb="FF2B3D4A"/>
      </bottom>
      <diagonal/>
    </border>
    <border>
      <left style="medium">
        <color indexed="64"/>
      </left>
      <right style="thin">
        <color rgb="FF2B3D4A"/>
      </right>
      <top/>
      <bottom/>
      <diagonal/>
    </border>
    <border>
      <left style="thin">
        <color rgb="FF2B3D4A"/>
      </left>
      <right style="medium">
        <color indexed="64"/>
      </right>
      <top style="thin">
        <color rgb="FF2B3D4A"/>
      </top>
      <bottom style="thin">
        <color rgb="FF2B3D4A"/>
      </bottom>
      <diagonal/>
    </border>
    <border>
      <left style="thin">
        <color indexed="64"/>
      </left>
      <right style="thin">
        <color indexed="64"/>
      </right>
      <top style="thin">
        <color indexed="64"/>
      </top>
      <bottom style="medium">
        <color indexed="64"/>
      </bottom>
      <diagonal/>
    </border>
    <border>
      <left style="thin">
        <color rgb="FF2B3D4A"/>
      </left>
      <right/>
      <top style="thin">
        <color rgb="FF2B3D4A"/>
      </top>
      <bottom/>
      <diagonal/>
    </border>
    <border>
      <left style="thin">
        <color indexed="64"/>
      </left>
      <right style="thin">
        <color indexed="64"/>
      </right>
      <top style="thin">
        <color indexed="64"/>
      </top>
      <bottom/>
      <diagonal/>
    </border>
    <border>
      <left style="thin">
        <color indexed="64"/>
      </left>
      <right/>
      <top style="thin">
        <color rgb="FF2B3D4A"/>
      </top>
      <bottom/>
      <diagonal/>
    </border>
    <border>
      <left/>
      <right style="thin">
        <color rgb="FF2B3D4A"/>
      </right>
      <top style="thin">
        <color rgb="FF2B3D4A"/>
      </top>
      <bottom/>
      <diagonal/>
    </border>
    <border>
      <left style="thin">
        <color rgb="FF2B3D4A"/>
      </left>
      <right style="medium">
        <color indexed="64"/>
      </right>
      <top style="thin">
        <color rgb="FF2B3D4A"/>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ck">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s>
  <cellStyleXfs count="5">
    <xf numFmtId="0" fontId="0" fillId="0" borderId="0"/>
    <xf numFmtId="43" fontId="1" fillId="0" borderId="0" applyFont="0" applyFill="0" applyBorder="0" applyAlignment="0" applyProtection="0"/>
    <xf numFmtId="0" fontId="4" fillId="0" borderId="0"/>
    <xf numFmtId="9" fontId="1" fillId="0" borderId="0" applyFont="0" applyFill="0" applyBorder="0" applyAlignment="0" applyProtection="0"/>
    <xf numFmtId="43" fontId="1" fillId="0" borderId="0" applyFont="0" applyFill="0" applyBorder="0" applyAlignment="0" applyProtection="0"/>
  </cellStyleXfs>
  <cellXfs count="309">
    <xf numFmtId="0" fontId="0" fillId="0" borderId="0" xfId="0"/>
    <xf numFmtId="0" fontId="0" fillId="0" borderId="4" xfId="0" applyBorder="1"/>
    <xf numFmtId="0" fontId="0" fillId="0" borderId="5" xfId="0" applyBorder="1"/>
    <xf numFmtId="49" fontId="0" fillId="0" borderId="4" xfId="0" applyNumberFormat="1" applyBorder="1"/>
    <xf numFmtId="0" fontId="0" fillId="0" borderId="6" xfId="0" applyBorder="1"/>
    <xf numFmtId="0" fontId="0" fillId="0" borderId="7" xfId="0" applyBorder="1"/>
    <xf numFmtId="0" fontId="0" fillId="0" borderId="8" xfId="0" applyBorder="1"/>
    <xf numFmtId="0" fontId="2" fillId="0" borderId="0" xfId="0" applyFont="1"/>
    <xf numFmtId="0" fontId="5" fillId="0" borderId="0" xfId="0" applyFont="1"/>
    <xf numFmtId="0" fontId="6" fillId="2" borderId="9" xfId="2" applyFont="1" applyFill="1" applyBorder="1" applyAlignment="1">
      <alignment horizontal="left" vertical="center"/>
    </xf>
    <xf numFmtId="0" fontId="6" fillId="2" borderId="9" xfId="2" applyFont="1" applyFill="1" applyBorder="1" applyAlignment="1">
      <alignment horizontal="left"/>
    </xf>
    <xf numFmtId="1" fontId="6" fillId="2" borderId="9" xfId="2" applyNumberFormat="1" applyFont="1" applyFill="1" applyBorder="1" applyAlignment="1">
      <alignment horizontal="center" wrapText="1"/>
    </xf>
    <xf numFmtId="0" fontId="6" fillId="2" borderId="9" xfId="2" quotePrefix="1" applyFont="1" applyFill="1" applyBorder="1" applyAlignment="1">
      <alignment horizontal="center" wrapText="1"/>
    </xf>
    <xf numFmtId="0" fontId="6" fillId="2" borderId="9" xfId="2" applyFont="1" applyFill="1" applyBorder="1" applyAlignment="1">
      <alignment horizontal="center" wrapText="1"/>
    </xf>
    <xf numFmtId="0" fontId="2" fillId="0" borderId="0" xfId="0" applyFont="1" applyAlignment="1">
      <alignment horizontal="center"/>
    </xf>
    <xf numFmtId="9" fontId="2" fillId="0" borderId="0" xfId="0" applyNumberFormat="1" applyFont="1" applyAlignment="1">
      <alignment horizontal="center"/>
    </xf>
    <xf numFmtId="0" fontId="3" fillId="0" borderId="0" xfId="0" applyFont="1"/>
    <xf numFmtId="0" fontId="2" fillId="0" borderId="0" xfId="0" applyFont="1" applyAlignment="1">
      <alignment horizontal="center" vertical="top"/>
    </xf>
    <xf numFmtId="2" fontId="2" fillId="0" borderId="0" xfId="0" applyNumberFormat="1" applyFont="1"/>
    <xf numFmtId="43" fontId="2" fillId="0" borderId="0" xfId="1" applyFont="1" applyAlignment="1">
      <alignment horizontal="center"/>
    </xf>
    <xf numFmtId="43" fontId="2" fillId="0" borderId="0" xfId="1" applyFont="1"/>
    <xf numFmtId="0" fontId="9" fillId="0" borderId="4" xfId="0" applyFont="1" applyBorder="1"/>
    <xf numFmtId="0" fontId="9" fillId="0" borderId="0" xfId="0" applyFont="1"/>
    <xf numFmtId="0" fontId="10" fillId="0" borderId="0" xfId="0" applyFont="1"/>
    <xf numFmtId="0" fontId="10" fillId="0" borderId="5" xfId="0" applyFont="1" applyBorder="1"/>
    <xf numFmtId="0" fontId="6" fillId="2" borderId="11" xfId="2" quotePrefix="1" applyFont="1" applyFill="1" applyBorder="1" applyAlignment="1">
      <alignment horizontal="center" wrapText="1"/>
    </xf>
    <xf numFmtId="9" fontId="2" fillId="0" borderId="10" xfId="0" applyNumberFormat="1" applyFont="1" applyBorder="1" applyAlignment="1">
      <alignment horizontal="center"/>
    </xf>
    <xf numFmtId="0" fontId="6" fillId="2" borderId="13" xfId="2" applyFont="1" applyFill="1" applyBorder="1" applyAlignment="1">
      <alignment horizontal="center" vertical="center" wrapText="1"/>
    </xf>
    <xf numFmtId="0" fontId="2" fillId="0" borderId="12" xfId="0" applyFont="1" applyBorder="1" applyAlignment="1">
      <alignment horizontal="center"/>
    </xf>
    <xf numFmtId="0" fontId="2" fillId="0" borderId="12" xfId="0" applyFont="1" applyBorder="1" applyAlignment="1">
      <alignment horizontal="left"/>
    </xf>
    <xf numFmtId="10" fontId="2" fillId="0" borderId="0" xfId="0" applyNumberFormat="1" applyFont="1" applyAlignment="1">
      <alignment horizontal="center"/>
    </xf>
    <xf numFmtId="0" fontId="2" fillId="0" borderId="0" xfId="0" applyFont="1" applyAlignment="1">
      <alignment wrapText="1"/>
    </xf>
    <xf numFmtId="0" fontId="2" fillId="0" borderId="12"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wrapText="1"/>
    </xf>
    <xf numFmtId="43" fontId="2" fillId="0" borderId="0" xfId="1" applyFont="1" applyAlignment="1">
      <alignment horizontal="right"/>
    </xf>
    <xf numFmtId="0" fontId="2" fillId="0" borderId="12" xfId="0" applyFont="1" applyBorder="1" applyAlignment="1">
      <alignment horizontal="left" vertical="top"/>
    </xf>
    <xf numFmtId="0" fontId="3" fillId="0" borderId="0" xfId="0" applyFont="1" applyAlignment="1">
      <alignment wrapText="1"/>
    </xf>
    <xf numFmtId="43" fontId="3" fillId="0" borderId="0" xfId="1" applyFont="1"/>
    <xf numFmtId="43" fontId="2" fillId="0" borderId="0" xfId="1" applyFont="1" applyAlignment="1">
      <alignment horizontal="center" vertical="top"/>
    </xf>
    <xf numFmtId="0" fontId="2" fillId="0" borderId="0" xfId="0" applyFont="1" applyAlignment="1">
      <alignment vertical="top"/>
    </xf>
    <xf numFmtId="43" fontId="2" fillId="0" borderId="0" xfId="1" applyFont="1" applyAlignment="1">
      <alignment vertical="top"/>
    </xf>
    <xf numFmtId="0" fontId="12" fillId="0" borderId="0" xfId="0" applyFont="1"/>
    <xf numFmtId="0" fontId="8" fillId="0" borderId="0" xfId="0" applyFont="1" applyAlignment="1">
      <alignment horizontal="left" vertical="center" wrapText="1"/>
    </xf>
    <xf numFmtId="0" fontId="8" fillId="0" borderId="18" xfId="0" applyFont="1" applyBorder="1" applyAlignment="1">
      <alignment horizontal="left" vertical="center" wrapText="1"/>
    </xf>
    <xf numFmtId="10" fontId="2" fillId="0" borderId="0" xfId="0" applyNumberFormat="1" applyFont="1" applyAlignment="1">
      <alignment horizontal="center" vertical="center"/>
    </xf>
    <xf numFmtId="43" fontId="2" fillId="0" borderId="0" xfId="1" applyFont="1" applyFill="1" applyBorder="1" applyAlignment="1">
      <alignment horizontal="center"/>
    </xf>
    <xf numFmtId="49" fontId="2" fillId="0" borderId="0" xfId="0" applyNumberFormat="1" applyFont="1" applyAlignment="1">
      <alignment horizontal="center"/>
    </xf>
    <xf numFmtId="0" fontId="2" fillId="0" borderId="0" xfId="0" applyFont="1" applyAlignment="1">
      <alignment horizontal="left" vertical="center"/>
    </xf>
    <xf numFmtId="44" fontId="2" fillId="0" borderId="0" xfId="0" applyNumberFormat="1" applyFont="1"/>
    <xf numFmtId="4" fontId="2" fillId="0" borderId="0" xfId="0" applyNumberFormat="1" applyFont="1"/>
    <xf numFmtId="0" fontId="2" fillId="0" borderId="12" xfId="0" applyFont="1" applyBorder="1" applyAlignment="1">
      <alignment horizontal="center" vertical="center"/>
    </xf>
    <xf numFmtId="165" fontId="2" fillId="0" borderId="0" xfId="3" applyNumberFormat="1" applyFont="1"/>
    <xf numFmtId="1" fontId="2" fillId="0" borderId="0" xfId="0" applyNumberFormat="1" applyFont="1" applyAlignment="1">
      <alignment horizontal="center" vertical="center"/>
    </xf>
    <xf numFmtId="164" fontId="2" fillId="0" borderId="0" xfId="1" applyNumberFormat="1" applyFont="1" applyAlignment="1">
      <alignment horizontal="center"/>
    </xf>
    <xf numFmtId="164" fontId="2" fillId="0" borderId="0" xfId="1" applyNumberFormat="1" applyFont="1" applyFill="1" applyBorder="1" applyAlignment="1">
      <alignment horizontal="center"/>
    </xf>
    <xf numFmtId="164" fontId="2" fillId="0" borderId="0" xfId="1" applyNumberFormat="1" applyFont="1"/>
    <xf numFmtId="0" fontId="2" fillId="0" borderId="12" xfId="0" applyFont="1" applyBorder="1" applyAlignment="1">
      <alignment horizontal="center" vertical="top"/>
    </xf>
    <xf numFmtId="165" fontId="2" fillId="0" borderId="0" xfId="3" applyNumberFormat="1" applyFont="1" applyAlignment="1">
      <alignment horizontal="right"/>
    </xf>
    <xf numFmtId="0" fontId="6" fillId="2" borderId="0" xfId="2" applyFont="1" applyFill="1" applyAlignment="1">
      <alignment horizontal="left"/>
    </xf>
    <xf numFmtId="165" fontId="2" fillId="0" borderId="0" xfId="3" applyNumberFormat="1" applyFont="1" applyFill="1" applyBorder="1" applyAlignment="1">
      <alignment horizontal="right"/>
    </xf>
    <xf numFmtId="164" fontId="2" fillId="0" borderId="0" xfId="1" applyNumberFormat="1" applyFont="1" applyBorder="1" applyAlignment="1">
      <alignment vertical="center" wrapText="1"/>
    </xf>
    <xf numFmtId="43" fontId="2" fillId="0" borderId="0" xfId="1" applyFont="1" applyBorder="1" applyAlignment="1">
      <alignment vertical="center" wrapText="1"/>
    </xf>
    <xf numFmtId="43" fontId="2" fillId="0" borderId="0" xfId="0" applyNumberFormat="1" applyFont="1"/>
    <xf numFmtId="0" fontId="13" fillId="0" borderId="0" xfId="0" applyFont="1"/>
    <xf numFmtId="43" fontId="2" fillId="0" borderId="0" xfId="1" applyFont="1" applyBorder="1" applyAlignment="1">
      <alignment horizontal="right" vertical="center" wrapText="1"/>
    </xf>
    <xf numFmtId="0" fontId="2" fillId="0" borderId="0" xfId="0" applyFont="1" applyAlignment="1">
      <alignment horizontal="right"/>
    </xf>
    <xf numFmtId="43" fontId="2" fillId="0" borderId="0" xfId="1" applyFont="1" applyFill="1" applyBorder="1" applyAlignment="1">
      <alignment vertical="center" wrapText="1"/>
    </xf>
    <xf numFmtId="43" fontId="2" fillId="0" borderId="0" xfId="1" applyFont="1" applyFill="1" applyBorder="1" applyAlignment="1">
      <alignment horizontal="right" vertical="center" wrapText="1"/>
    </xf>
    <xf numFmtId="43" fontId="2" fillId="0" borderId="0" xfId="1" applyFont="1" applyFill="1"/>
    <xf numFmtId="164" fontId="2" fillId="0" borderId="0" xfId="1" applyNumberFormat="1" applyFont="1" applyFill="1" applyBorder="1" applyAlignment="1">
      <alignment vertical="center" wrapText="1"/>
    </xf>
    <xf numFmtId="0" fontId="14" fillId="0" borderId="0" xfId="0" applyFont="1"/>
    <xf numFmtId="164" fontId="2" fillId="0" borderId="0" xfId="1" applyNumberFormat="1" applyFont="1" applyBorder="1" applyAlignment="1">
      <alignment horizontal="right" vertical="center" wrapText="1"/>
    </xf>
    <xf numFmtId="166" fontId="2" fillId="0" borderId="0" xfId="1" applyNumberFormat="1" applyFont="1" applyFill="1" applyBorder="1" applyAlignment="1">
      <alignment vertical="center" wrapText="1"/>
    </xf>
    <xf numFmtId="166" fontId="2" fillId="0" borderId="0" xfId="0" applyNumberFormat="1" applyFont="1"/>
    <xf numFmtId="43" fontId="2" fillId="0" borderId="0" xfId="1" applyFont="1" applyFill="1" applyBorder="1" applyAlignment="1">
      <alignment horizontal="center" vertical="center" wrapText="1"/>
    </xf>
    <xf numFmtId="0" fontId="6" fillId="2" borderId="12" xfId="2" applyFont="1" applyFill="1" applyBorder="1" applyAlignment="1">
      <alignment horizontal="center" vertical="center" wrapText="1"/>
    </xf>
    <xf numFmtId="0" fontId="6" fillId="2" borderId="0" xfId="2" applyFont="1" applyFill="1" applyAlignment="1">
      <alignment horizontal="center" wrapText="1"/>
    </xf>
    <xf numFmtId="43" fontId="6" fillId="2" borderId="0" xfId="1" applyFont="1" applyFill="1" applyBorder="1" applyAlignment="1">
      <alignment horizontal="center" wrapText="1"/>
    </xf>
    <xf numFmtId="43" fontId="6" fillId="2" borderId="0" xfId="1" quotePrefix="1" applyFont="1" applyFill="1" applyBorder="1" applyAlignment="1">
      <alignment horizontal="center" wrapText="1"/>
    </xf>
    <xf numFmtId="43" fontId="2" fillId="0" borderId="0" xfId="1" applyFont="1" applyFill="1" applyAlignment="1">
      <alignment horizontal="center"/>
    </xf>
    <xf numFmtId="43" fontId="2" fillId="0" borderId="0" xfId="1" applyFont="1" applyFill="1" applyBorder="1" applyAlignment="1">
      <alignment horizontal="right"/>
    </xf>
    <xf numFmtId="43" fontId="2" fillId="0" borderId="0" xfId="1" applyFont="1" applyFill="1" applyAlignment="1">
      <alignment horizontal="right"/>
    </xf>
    <xf numFmtId="0" fontId="2" fillId="0" borderId="17" xfId="0" applyFont="1" applyBorder="1" applyAlignment="1">
      <alignment horizontal="left" wrapText="1"/>
    </xf>
    <xf numFmtId="43" fontId="2" fillId="0" borderId="10" xfId="1" applyFont="1" applyFill="1" applyBorder="1" applyAlignment="1">
      <alignment horizontal="center" vertical="top"/>
    </xf>
    <xf numFmtId="43" fontId="2" fillId="0" borderId="10" xfId="1" applyFont="1" applyFill="1" applyBorder="1" applyAlignment="1">
      <alignment vertical="top"/>
    </xf>
    <xf numFmtId="43" fontId="2" fillId="0" borderId="0" xfId="1" applyFont="1" applyAlignment="1">
      <alignment horizontal="center" vertical="center"/>
    </xf>
    <xf numFmtId="0" fontId="2" fillId="0" borderId="17" xfId="0" applyFont="1" applyBorder="1" applyAlignment="1">
      <alignment horizontal="left"/>
    </xf>
    <xf numFmtId="43" fontId="15" fillId="0" borderId="0" xfId="0" applyNumberFormat="1" applyFont="1" applyAlignment="1">
      <alignment wrapText="1"/>
    </xf>
    <xf numFmtId="0" fontId="16" fillId="0" borderId="0" xfId="0" applyFont="1"/>
    <xf numFmtId="0" fontId="2" fillId="0" borderId="0" xfId="0" applyFont="1" applyAlignment="1">
      <alignment vertical="center" wrapText="1"/>
    </xf>
    <xf numFmtId="0" fontId="17" fillId="0" borderId="0" xfId="0" applyFont="1" applyAlignment="1">
      <alignment horizontal="left" vertical="center" wrapText="1"/>
    </xf>
    <xf numFmtId="0" fontId="17" fillId="0" borderId="0" xfId="0" applyFont="1" applyAlignment="1">
      <alignment vertical="center" wrapText="1"/>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9" fillId="0" borderId="5" xfId="0" applyFont="1" applyBorder="1" applyAlignment="1">
      <alignment horizontal="center" vertical="center" wrapText="1"/>
    </xf>
    <xf numFmtId="0" fontId="8" fillId="0" borderId="0" xfId="0" applyFont="1"/>
    <xf numFmtId="0" fontId="2" fillId="0" borderId="0" xfId="0" applyFont="1" applyAlignment="1">
      <alignment vertical="center"/>
    </xf>
    <xf numFmtId="0" fontId="2" fillId="0" borderId="0" xfId="0" applyFont="1" applyAlignment="1">
      <alignment horizontal="left"/>
    </xf>
    <xf numFmtId="0" fontId="2" fillId="0" borderId="0" xfId="0" applyFont="1" applyAlignment="1">
      <alignment horizontal="left" vertical="center" wrapText="1"/>
    </xf>
    <xf numFmtId="0" fontId="8" fillId="0" borderId="0" xfId="0" applyFont="1" applyAlignment="1">
      <alignment horizontal="left" vertical="center"/>
    </xf>
    <xf numFmtId="0" fontId="6" fillId="2" borderId="9" xfId="2" applyFont="1" applyFill="1" applyBorder="1" applyAlignment="1">
      <alignment horizontal="center" vertical="center"/>
    </xf>
    <xf numFmtId="0" fontId="6" fillId="2" borderId="9" xfId="2" applyFont="1" applyFill="1" applyBorder="1" applyAlignment="1">
      <alignment horizontal="center" vertical="center" wrapText="1"/>
    </xf>
    <xf numFmtId="0" fontId="0" fillId="0" borderId="0" xfId="0" applyAlignment="1">
      <alignment vertical="center"/>
    </xf>
    <xf numFmtId="0" fontId="21" fillId="0" borderId="0" xfId="0" applyFont="1" applyAlignment="1">
      <alignment horizontal="center" vertical="center" wrapText="1"/>
    </xf>
    <xf numFmtId="0" fontId="5" fillId="0" borderId="0" xfId="0" applyFont="1" applyAlignment="1">
      <alignment horizontal="left" vertical="center"/>
    </xf>
    <xf numFmtId="0" fontId="8" fillId="0" borderId="0" xfId="0" applyFont="1" applyAlignment="1">
      <alignment horizontal="center" vertical="center" wrapText="1"/>
    </xf>
    <xf numFmtId="0" fontId="0" fillId="0" borderId="0" xfId="0" applyAlignment="1">
      <alignment horizontal="center"/>
    </xf>
    <xf numFmtId="0" fontId="19" fillId="0" borderId="36" xfId="0" applyFont="1" applyBorder="1" applyAlignment="1">
      <alignment horizontal="left" vertical="center" wrapText="1"/>
    </xf>
    <xf numFmtId="0" fontId="19" fillId="0" borderId="36" xfId="0" applyFont="1" applyBorder="1" applyAlignment="1">
      <alignment vertical="center" wrapText="1"/>
    </xf>
    <xf numFmtId="0" fontId="16" fillId="0" borderId="0" xfId="0" applyFont="1" applyAlignment="1">
      <alignment vertical="center"/>
    </xf>
    <xf numFmtId="0" fontId="2" fillId="0" borderId="57" xfId="0" applyFont="1" applyBorder="1" applyAlignment="1">
      <alignment vertical="center"/>
    </xf>
    <xf numFmtId="0" fontId="2" fillId="0" borderId="57" xfId="0" applyFont="1" applyBorder="1"/>
    <xf numFmtId="0" fontId="8" fillId="0" borderId="57" xfId="0" applyFont="1" applyBorder="1" applyAlignment="1">
      <alignment horizontal="left" vertical="top" wrapText="1"/>
    </xf>
    <xf numFmtId="0" fontId="2" fillId="0" borderId="15" xfId="0" applyFont="1" applyBorder="1" applyAlignment="1">
      <alignment vertical="center"/>
    </xf>
    <xf numFmtId="0" fontId="2" fillId="0" borderId="15" xfId="0" applyFont="1" applyBorder="1"/>
    <xf numFmtId="0" fontId="8" fillId="0" borderId="15" xfId="0" applyFont="1" applyBorder="1" applyAlignment="1">
      <alignment wrapText="1"/>
    </xf>
    <xf numFmtId="0" fontId="2" fillId="0" borderId="26" xfId="0" applyFont="1" applyBorder="1" applyAlignment="1">
      <alignment vertical="center"/>
    </xf>
    <xf numFmtId="0" fontId="2" fillId="0" borderId="26" xfId="0" applyFont="1" applyBorder="1"/>
    <xf numFmtId="0" fontId="22" fillId="2" borderId="9" xfId="2" applyFont="1" applyFill="1" applyBorder="1" applyAlignment="1">
      <alignment horizontal="center"/>
    </xf>
    <xf numFmtId="0" fontId="8" fillId="0" borderId="26" xfId="0" applyFont="1" applyBorder="1" applyAlignment="1">
      <alignment wrapText="1"/>
    </xf>
    <xf numFmtId="49" fontId="2" fillId="0" borderId="57" xfId="0" applyNumberFormat="1" applyFont="1" applyBorder="1" applyAlignment="1">
      <alignment horizontal="center" vertical="center"/>
    </xf>
    <xf numFmtId="49" fontId="2" fillId="0" borderId="15" xfId="0" applyNumberFormat="1" applyFont="1" applyBorder="1" applyAlignment="1">
      <alignment horizontal="center" vertical="center"/>
    </xf>
    <xf numFmtId="49" fontId="2" fillId="0" borderId="26" xfId="0" applyNumberFormat="1" applyFont="1" applyBorder="1" applyAlignment="1">
      <alignment horizontal="center" vertical="center"/>
    </xf>
    <xf numFmtId="0" fontId="8" fillId="0" borderId="15" xfId="0" applyFont="1" applyBorder="1"/>
    <xf numFmtId="0" fontId="2" fillId="0" borderId="57" xfId="0" applyFont="1" applyBorder="1" applyAlignment="1">
      <alignment horizontal="center" vertical="center"/>
    </xf>
    <xf numFmtId="0" fontId="2" fillId="0" borderId="26" xfId="0" applyFont="1" applyBorder="1" applyAlignment="1">
      <alignment horizontal="center" vertical="center"/>
    </xf>
    <xf numFmtId="0" fontId="2" fillId="0" borderId="15" xfId="0" applyFont="1" applyBorder="1" applyAlignment="1">
      <alignment horizontal="center" vertical="center"/>
    </xf>
    <xf numFmtId="0" fontId="23" fillId="0" borderId="0" xfId="0" applyFont="1" applyAlignment="1">
      <alignment horizontal="left" vertical="center"/>
    </xf>
    <xf numFmtId="0" fontId="2" fillId="0" borderId="10" xfId="0" applyFont="1" applyBorder="1" applyAlignment="1">
      <alignment horizontal="center"/>
    </xf>
    <xf numFmtId="1" fontId="6" fillId="2" borderId="9" xfId="2" applyNumberFormat="1" applyFont="1" applyFill="1" applyBorder="1" applyAlignment="1">
      <alignment horizontal="center" vertical="center" wrapText="1"/>
    </xf>
    <xf numFmtId="0" fontId="6" fillId="2" borderId="11" xfId="2" quotePrefix="1" applyFont="1" applyFill="1" applyBorder="1" applyAlignment="1">
      <alignment horizontal="center" vertical="center" wrapText="1"/>
    </xf>
    <xf numFmtId="1" fontId="2" fillId="0" borderId="10" xfId="3" applyNumberFormat="1" applyFont="1" applyFill="1" applyBorder="1" applyAlignment="1">
      <alignment horizontal="center" vertical="center"/>
    </xf>
    <xf numFmtId="0" fontId="2" fillId="0" borderId="17" xfId="0" applyFont="1" applyBorder="1" applyAlignment="1">
      <alignment vertical="center" wrapText="1"/>
    </xf>
    <xf numFmtId="1" fontId="3" fillId="0" borderId="0" xfId="0" applyNumberFormat="1" applyFont="1" applyAlignment="1">
      <alignment horizontal="center" vertical="center"/>
    </xf>
    <xf numFmtId="1" fontId="2" fillId="0" borderId="10" xfId="0" applyNumberFormat="1" applyFont="1" applyBorder="1" applyAlignment="1">
      <alignment horizontal="center" vertical="center"/>
    </xf>
    <xf numFmtId="1" fontId="2" fillId="0" borderId="17" xfId="0" applyNumberFormat="1" applyFont="1" applyBorder="1" applyAlignment="1">
      <alignment horizontal="center" vertical="center"/>
    </xf>
    <xf numFmtId="9" fontId="2" fillId="0" borderId="0" xfId="3" applyFont="1" applyAlignment="1">
      <alignment horizontal="center" vertical="center"/>
    </xf>
    <xf numFmtId="9" fontId="2" fillId="0" borderId="10" xfId="3" applyFont="1" applyFill="1" applyBorder="1" applyAlignment="1">
      <alignment horizontal="center" vertical="center"/>
    </xf>
    <xf numFmtId="9" fontId="2" fillId="0" borderId="0" xfId="3" applyFont="1" applyFill="1" applyBorder="1" applyAlignment="1">
      <alignment horizontal="center" vertical="center"/>
    </xf>
    <xf numFmtId="0" fontId="2" fillId="0" borderId="0" xfId="3" applyNumberFormat="1" applyFont="1" applyFill="1" applyAlignment="1">
      <alignment horizontal="center" vertical="center"/>
    </xf>
    <xf numFmtId="2" fontId="2" fillId="0" borderId="0" xfId="0" applyNumberFormat="1" applyFont="1" applyAlignment="1">
      <alignment horizontal="center" vertical="center"/>
    </xf>
    <xf numFmtId="4" fontId="2" fillId="0" borderId="0" xfId="0" applyNumberFormat="1" applyFont="1" applyAlignment="1">
      <alignment horizontal="center"/>
    </xf>
    <xf numFmtId="43" fontId="3" fillId="0" borderId="0" xfId="1" applyFont="1" applyAlignment="1">
      <alignment horizontal="center" vertical="center"/>
    </xf>
    <xf numFmtId="4" fontId="3" fillId="0" borderId="0" xfId="0" applyNumberFormat="1" applyFont="1"/>
    <xf numFmtId="167" fontId="2" fillId="0" borderId="0" xfId="1" applyNumberFormat="1" applyFont="1" applyFill="1" applyBorder="1" applyAlignment="1">
      <alignment vertical="top"/>
    </xf>
    <xf numFmtId="167" fontId="2" fillId="0" borderId="0" xfId="1" applyNumberFormat="1" applyFont="1" applyAlignment="1">
      <alignment horizontal="center" vertical="top"/>
    </xf>
    <xf numFmtId="43" fontId="3" fillId="0" borderId="0" xfId="1" applyFont="1" applyFill="1" applyBorder="1"/>
    <xf numFmtId="43" fontId="3" fillId="0" borderId="0" xfId="1" applyFont="1" applyAlignment="1">
      <alignment horizontal="center"/>
    </xf>
    <xf numFmtId="43" fontId="3" fillId="0" borderId="0" xfId="1" applyFont="1" applyFill="1" applyBorder="1" applyAlignment="1">
      <alignment horizontal="center"/>
    </xf>
    <xf numFmtId="0" fontId="2" fillId="0" borderId="0" xfId="0" applyFont="1" applyAlignment="1">
      <alignment horizontal="left" vertical="top"/>
    </xf>
    <xf numFmtId="43" fontId="2" fillId="0" borderId="0" xfId="1" applyFont="1" applyBorder="1" applyAlignment="1">
      <alignment horizontal="left" vertical="center" wrapText="1"/>
    </xf>
    <xf numFmtId="168" fontId="2" fillId="0" borderId="0" xfId="0" applyNumberFormat="1" applyFont="1"/>
    <xf numFmtId="168" fontId="2" fillId="0" borderId="0" xfId="0" applyNumberFormat="1" applyFont="1" applyAlignment="1">
      <alignment horizontal="center"/>
    </xf>
    <xf numFmtId="168" fontId="3" fillId="0" borderId="0" xfId="0" applyNumberFormat="1" applyFont="1" applyAlignment="1">
      <alignment horizontal="center"/>
    </xf>
    <xf numFmtId="2" fontId="2" fillId="0" borderId="0" xfId="1" applyNumberFormat="1" applyFont="1" applyFill="1" applyBorder="1" applyAlignment="1">
      <alignment horizontal="right"/>
    </xf>
    <xf numFmtId="0" fontId="12" fillId="0" borderId="0" xfId="0" applyFont="1" applyAlignment="1">
      <alignment horizontal="left"/>
    </xf>
    <xf numFmtId="3" fontId="2" fillId="0" borderId="0" xfId="0" applyNumberFormat="1" applyFont="1"/>
    <xf numFmtId="165" fontId="3" fillId="0" borderId="0" xfId="3" applyNumberFormat="1" applyFont="1"/>
    <xf numFmtId="165" fontId="3" fillId="0" borderId="0" xfId="3" applyNumberFormat="1" applyFont="1" applyFill="1" applyBorder="1" applyAlignment="1">
      <alignment horizontal="right"/>
    </xf>
    <xf numFmtId="10" fontId="3" fillId="0" borderId="0" xfId="0" applyNumberFormat="1" applyFont="1"/>
    <xf numFmtId="164" fontId="2" fillId="0" borderId="0" xfId="1" applyNumberFormat="1" applyFont="1" applyBorder="1" applyAlignment="1">
      <alignment horizontal="center" vertical="center" wrapText="1"/>
    </xf>
    <xf numFmtId="10" fontId="2" fillId="0" borderId="0" xfId="3" applyNumberFormat="1" applyFont="1" applyBorder="1" applyAlignment="1">
      <alignment vertical="center" wrapText="1"/>
    </xf>
    <xf numFmtId="10" fontId="2" fillId="0" borderId="0" xfId="1" applyNumberFormat="1" applyFont="1" applyBorder="1" applyAlignment="1">
      <alignment vertical="center" wrapText="1"/>
    </xf>
    <xf numFmtId="10" fontId="2" fillId="0" borderId="0" xfId="1" applyNumberFormat="1" applyFont="1"/>
    <xf numFmtId="2" fontId="2" fillId="0" borderId="0" xfId="1" applyNumberFormat="1" applyFont="1" applyAlignment="1">
      <alignment horizontal="right"/>
    </xf>
    <xf numFmtId="164" fontId="3" fillId="0" borderId="0" xfId="1" applyNumberFormat="1" applyFont="1"/>
    <xf numFmtId="164" fontId="3" fillId="0" borderId="0" xfId="1" applyNumberFormat="1" applyFont="1" applyFill="1" applyBorder="1" applyAlignment="1">
      <alignment horizontal="center"/>
    </xf>
    <xf numFmtId="164" fontId="3" fillId="0" borderId="0" xfId="1" applyNumberFormat="1" applyFont="1" applyAlignment="1">
      <alignment horizontal="center"/>
    </xf>
    <xf numFmtId="0" fontId="3" fillId="0" borderId="0" xfId="0" applyFont="1" applyAlignment="1">
      <alignment horizontal="right"/>
    </xf>
    <xf numFmtId="2" fontId="3" fillId="0" borderId="0" xfId="1" applyNumberFormat="1" applyFont="1" applyAlignment="1">
      <alignment horizontal="right"/>
    </xf>
    <xf numFmtId="1" fontId="3" fillId="0" borderId="0" xfId="1" applyNumberFormat="1" applyFont="1" applyAlignment="1">
      <alignment horizontal="right"/>
    </xf>
    <xf numFmtId="164" fontId="8" fillId="0" borderId="0" xfId="1" applyNumberFormat="1" applyFont="1" applyBorder="1" applyAlignment="1">
      <alignment horizontal="left" vertical="center" wrapText="1"/>
    </xf>
    <xf numFmtId="0" fontId="19" fillId="0" borderId="0" xfId="0" applyFont="1" applyAlignment="1">
      <alignment horizontal="left" vertical="center"/>
    </xf>
    <xf numFmtId="164" fontId="8" fillId="0" borderId="0" xfId="1" applyNumberFormat="1" applyFont="1" applyAlignment="1">
      <alignment horizontal="left" vertical="center" wrapText="1"/>
    </xf>
    <xf numFmtId="164" fontId="8" fillId="0" borderId="0" xfId="1" applyNumberFormat="1" applyFont="1" applyAlignment="1">
      <alignment horizontal="center" vertical="center" wrapText="1"/>
    </xf>
    <xf numFmtId="164" fontId="3" fillId="0" borderId="0" xfId="0" applyNumberFormat="1" applyFont="1"/>
    <xf numFmtId="0" fontId="19" fillId="0" borderId="0" xfId="0" applyFont="1" applyAlignment="1">
      <alignment horizontal="center" vertical="center" wrapText="1"/>
    </xf>
    <xf numFmtId="0" fontId="8" fillId="0" borderId="0" xfId="0" applyFont="1" applyAlignment="1">
      <alignment horizontal="right" vertical="center" wrapText="1"/>
    </xf>
    <xf numFmtId="0" fontId="14" fillId="0" borderId="0" xfId="0" applyFont="1" applyAlignment="1">
      <alignment horizontal="left" vertical="center"/>
    </xf>
    <xf numFmtId="43" fontId="3" fillId="0" borderId="0" xfId="1" applyFont="1" applyFill="1" applyBorder="1" applyAlignment="1">
      <alignment horizontal="right" vertical="center" wrapText="1"/>
    </xf>
    <xf numFmtId="2" fontId="3" fillId="0" borderId="0" xfId="0" applyNumberFormat="1" applyFont="1"/>
    <xf numFmtId="43" fontId="3" fillId="0" borderId="0" xfId="1" applyFont="1" applyFill="1" applyBorder="1" applyAlignment="1">
      <alignment horizontal="center" vertical="center" wrapText="1"/>
    </xf>
    <xf numFmtId="10" fontId="2" fillId="0" borderId="0" xfId="1" applyNumberFormat="1" applyFont="1" applyFill="1" applyBorder="1" applyAlignment="1">
      <alignment vertical="center" wrapText="1"/>
    </xf>
    <xf numFmtId="10" fontId="2" fillId="0" borderId="0" xfId="0" applyNumberFormat="1" applyFont="1"/>
    <xf numFmtId="10" fontId="2" fillId="0" borderId="0" xfId="1" applyNumberFormat="1" applyFont="1" applyFill="1"/>
    <xf numFmtId="10" fontId="3" fillId="0" borderId="0" xfId="0" applyNumberFormat="1" applyFont="1" applyAlignment="1">
      <alignment horizontal="right"/>
    </xf>
    <xf numFmtId="10" fontId="3" fillId="0" borderId="0" xfId="1" applyNumberFormat="1" applyFont="1" applyAlignment="1">
      <alignment horizontal="right"/>
    </xf>
    <xf numFmtId="2" fontId="2" fillId="0" borderId="0" xfId="3" applyNumberFormat="1" applyFont="1"/>
    <xf numFmtId="2" fontId="2" fillId="0" borderId="0" xfId="3" applyNumberFormat="1" applyFont="1" applyAlignment="1">
      <alignment horizontal="right"/>
    </xf>
    <xf numFmtId="0" fontId="29" fillId="2" borderId="9" xfId="2" applyFont="1" applyFill="1" applyBorder="1" applyAlignment="1">
      <alignment horizontal="left"/>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9" fillId="0" borderId="5" xfId="0" applyFont="1" applyBorder="1" applyAlignment="1">
      <alignment horizontal="center" vertical="center" wrapText="1"/>
    </xf>
    <xf numFmtId="49" fontId="9" fillId="0" borderId="4" xfId="0" applyNumberFormat="1" applyFont="1" applyBorder="1" applyAlignment="1">
      <alignment horizontal="center" wrapText="1"/>
    </xf>
    <xf numFmtId="49" fontId="9" fillId="0" borderId="0" xfId="0" applyNumberFormat="1" applyFont="1" applyAlignment="1">
      <alignment horizontal="center" wrapText="1"/>
    </xf>
    <xf numFmtId="49" fontId="9" fillId="0" borderId="5" xfId="0" applyNumberFormat="1" applyFont="1" applyBorder="1" applyAlignment="1">
      <alignment horizontal="center" wrapText="1"/>
    </xf>
    <xf numFmtId="49" fontId="9" fillId="0" borderId="4" xfId="0" applyNumberFormat="1" applyFont="1" applyBorder="1" applyAlignment="1">
      <alignment horizontal="center" vertical="center" wrapText="1"/>
    </xf>
    <xf numFmtId="49" fontId="9" fillId="0" borderId="0" xfId="0" applyNumberFormat="1" applyFont="1" applyAlignment="1">
      <alignment horizontal="center" vertical="center" wrapText="1"/>
    </xf>
    <xf numFmtId="49" fontId="9" fillId="0" borderId="5" xfId="0" applyNumberFormat="1" applyFont="1" applyBorder="1" applyAlignment="1">
      <alignment horizontal="center" vertical="center" wrapText="1"/>
    </xf>
    <xf numFmtId="0" fontId="19" fillId="0" borderId="50" xfId="0" applyFont="1" applyBorder="1" applyAlignment="1">
      <alignment horizontal="center" vertical="center" wrapText="1"/>
    </xf>
    <xf numFmtId="0" fontId="19" fillId="0" borderId="52" xfId="0" applyFont="1" applyBorder="1" applyAlignment="1">
      <alignment horizontal="center" vertical="center" wrapText="1"/>
    </xf>
    <xf numFmtId="0" fontId="19" fillId="0" borderId="53" xfId="0" applyFont="1" applyBorder="1" applyAlignment="1">
      <alignment horizontal="center" vertical="center" wrapText="1"/>
    </xf>
    <xf numFmtId="0" fontId="8" fillId="0" borderId="21" xfId="0" applyFont="1" applyBorder="1" applyAlignment="1">
      <alignment horizontal="left" vertical="center" wrapText="1"/>
    </xf>
    <xf numFmtId="0" fontId="8" fillId="0" borderId="21" xfId="0" applyFont="1" applyBorder="1" applyAlignment="1">
      <alignment horizontal="left" vertical="center"/>
    </xf>
    <xf numFmtId="0" fontId="8" fillId="0" borderId="44" xfId="0" applyFont="1" applyBorder="1" applyAlignment="1">
      <alignment horizontal="left" vertical="center" wrapText="1"/>
    </xf>
    <xf numFmtId="0" fontId="8" fillId="0" borderId="44" xfId="0" applyFont="1" applyBorder="1" applyAlignment="1">
      <alignment horizontal="left" vertical="center"/>
    </xf>
    <xf numFmtId="0" fontId="8" fillId="0" borderId="51" xfId="0" applyFont="1" applyBorder="1" applyAlignment="1">
      <alignment horizontal="left" vertical="center" wrapText="1"/>
    </xf>
    <xf numFmtId="0" fontId="2" fillId="0" borderId="0" xfId="0" applyFont="1" applyAlignment="1">
      <alignment horizontal="left" vertical="center" wrapText="1"/>
    </xf>
    <xf numFmtId="0" fontId="8" fillId="0" borderId="37" xfId="0" applyFont="1" applyBorder="1" applyAlignment="1">
      <alignment horizontal="left" vertical="center" wrapText="1"/>
    </xf>
    <xf numFmtId="0" fontId="18" fillId="4" borderId="20" xfId="0" applyFont="1" applyFill="1" applyBorder="1" applyAlignment="1">
      <alignment horizontal="center" vertical="center" wrapText="1"/>
    </xf>
    <xf numFmtId="0" fontId="8" fillId="0" borderId="40" xfId="0" applyFont="1" applyBorder="1" applyAlignment="1">
      <alignment horizontal="left" vertical="center" wrapText="1"/>
    </xf>
    <xf numFmtId="0" fontId="8" fillId="0" borderId="0" xfId="0" applyFont="1" applyAlignment="1">
      <alignment horizontal="left" vertical="center" wrapText="1"/>
    </xf>
    <xf numFmtId="0" fontId="19" fillId="0" borderId="39" xfId="0" applyFont="1" applyBorder="1" applyAlignment="1">
      <alignment horizontal="left" vertical="center" wrapText="1"/>
    </xf>
    <xf numFmtId="0" fontId="19" fillId="0" borderId="42" xfId="0" applyFont="1" applyBorder="1" applyAlignment="1">
      <alignment horizontal="left" vertical="center" wrapText="1"/>
    </xf>
    <xf numFmtId="0" fontId="18" fillId="4" borderId="20" xfId="0" applyFont="1" applyFill="1" applyBorder="1" applyAlignment="1">
      <alignment horizontal="center" vertical="center"/>
    </xf>
    <xf numFmtId="0" fontId="17" fillId="0" borderId="0" xfId="0" applyFont="1" applyAlignment="1">
      <alignment horizontal="left" vertical="center" wrapText="1"/>
    </xf>
    <xf numFmtId="0" fontId="8" fillId="0" borderId="37" xfId="0" applyFont="1" applyBorder="1" applyAlignment="1">
      <alignment horizontal="left" vertical="center"/>
    </xf>
    <xf numFmtId="0" fontId="8" fillId="0" borderId="38" xfId="0" applyFont="1" applyBorder="1" applyAlignment="1">
      <alignment horizontal="left" vertical="center"/>
    </xf>
    <xf numFmtId="0" fontId="8" fillId="0" borderId="40" xfId="0" applyFont="1" applyBorder="1" applyAlignment="1">
      <alignment horizontal="left" vertical="center"/>
    </xf>
    <xf numFmtId="0" fontId="8" fillId="0" borderId="41" xfId="0" applyFont="1" applyBorder="1" applyAlignment="1">
      <alignment horizontal="left" vertical="center"/>
    </xf>
    <xf numFmtId="4" fontId="8" fillId="0" borderId="19" xfId="0" applyNumberFormat="1" applyFont="1" applyBorder="1" applyAlignment="1">
      <alignment horizontal="left" vertical="center" wrapText="1"/>
    </xf>
    <xf numFmtId="0" fontId="8" fillId="0" borderId="19" xfId="0" applyFont="1" applyBorder="1" applyAlignment="1">
      <alignment horizontal="left" vertical="center"/>
    </xf>
    <xf numFmtId="2" fontId="8" fillId="0" borderId="47" xfId="0" applyNumberFormat="1" applyFont="1" applyBorder="1" applyAlignment="1">
      <alignment horizontal="left" vertical="center" wrapText="1"/>
    </xf>
    <xf numFmtId="2" fontId="8" fillId="0" borderId="48" xfId="0" applyNumberFormat="1" applyFont="1" applyBorder="1" applyAlignment="1">
      <alignment horizontal="left" vertical="center" wrapText="1"/>
    </xf>
    <xf numFmtId="0" fontId="8" fillId="0" borderId="51" xfId="0" applyFont="1" applyBorder="1" applyAlignment="1">
      <alignment horizontal="left" vertical="center"/>
    </xf>
    <xf numFmtId="0" fontId="8" fillId="0" borderId="20" xfId="0" applyFont="1" applyBorder="1" applyAlignment="1">
      <alignment horizontal="left" vertical="center" wrapText="1"/>
    </xf>
    <xf numFmtId="0" fontId="8" fillId="0" borderId="20" xfId="0" applyFont="1" applyBorder="1" applyAlignment="1">
      <alignment horizontal="left" vertical="center"/>
    </xf>
    <xf numFmtId="0" fontId="8" fillId="0" borderId="45" xfId="0" applyFont="1" applyBorder="1" applyAlignment="1">
      <alignment horizontal="left" vertical="center"/>
    </xf>
    <xf numFmtId="0" fontId="8" fillId="0" borderId="58"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0" xfId="0" applyFont="1" applyAlignment="1">
      <alignment horizontal="center" vertical="center" wrapText="1"/>
    </xf>
    <xf numFmtId="0" fontId="8" fillId="0" borderId="62"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19" xfId="0" applyFont="1" applyBorder="1" applyAlignment="1">
      <alignment horizontal="left" vertical="center" wrapText="1"/>
    </xf>
    <xf numFmtId="0" fontId="8" fillId="0" borderId="43" xfId="0" applyFont="1" applyBorder="1" applyAlignment="1">
      <alignment horizontal="left" vertical="center"/>
    </xf>
    <xf numFmtId="0" fontId="8" fillId="0" borderId="46" xfId="0" applyFont="1" applyBorder="1" applyAlignment="1">
      <alignment horizontal="left" vertical="center"/>
    </xf>
    <xf numFmtId="0" fontId="8" fillId="0" borderId="33" xfId="0" applyFont="1" applyBorder="1" applyAlignment="1">
      <alignment horizontal="left" vertical="center" wrapText="1"/>
    </xf>
    <xf numFmtId="0" fontId="8" fillId="0" borderId="34" xfId="0" applyFont="1" applyBorder="1" applyAlignment="1">
      <alignment horizontal="left" vertical="center" wrapText="1"/>
    </xf>
    <xf numFmtId="0" fontId="8" fillId="0" borderId="35" xfId="0" applyFont="1" applyBorder="1" applyAlignment="1">
      <alignment horizontal="left" vertical="center" wrapText="1"/>
    </xf>
    <xf numFmtId="0" fontId="8" fillId="0" borderId="49" xfId="0" applyFont="1" applyBorder="1" applyAlignment="1">
      <alignment horizontal="left" vertical="center"/>
    </xf>
    <xf numFmtId="0" fontId="8" fillId="0" borderId="28" xfId="0" applyFont="1" applyBorder="1" applyAlignment="1">
      <alignment horizontal="left" vertical="center" wrapText="1"/>
    </xf>
    <xf numFmtId="0" fontId="8" fillId="0" borderId="29" xfId="0" applyFont="1" applyBorder="1" applyAlignment="1">
      <alignment horizontal="left" vertical="center"/>
    </xf>
    <xf numFmtId="0" fontId="8" fillId="0" borderId="30" xfId="0" applyFont="1" applyBorder="1" applyAlignment="1">
      <alignment horizontal="left" vertical="center"/>
    </xf>
    <xf numFmtId="0" fontId="2" fillId="0" borderId="21" xfId="0" applyFont="1" applyBorder="1" applyAlignment="1">
      <alignment horizontal="left" vertical="center"/>
    </xf>
    <xf numFmtId="0" fontId="20" fillId="0" borderId="0" xfId="0" applyFont="1" applyAlignment="1">
      <alignment horizontal="left"/>
    </xf>
    <xf numFmtId="0" fontId="2" fillId="0" borderId="22" xfId="0" applyFont="1" applyBorder="1" applyAlignment="1">
      <alignment horizontal="left" vertical="center" wrapText="1"/>
    </xf>
    <xf numFmtId="0" fontId="2" fillId="0" borderId="18" xfId="0" applyFont="1" applyBorder="1" applyAlignment="1">
      <alignment horizontal="left" vertical="center"/>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2" fillId="0" borderId="0" xfId="0" applyFont="1" applyAlignment="1">
      <alignment horizontal="left" vertical="center"/>
    </xf>
    <xf numFmtId="0" fontId="2" fillId="0" borderId="10" xfId="0" applyFont="1" applyBorder="1" applyAlignment="1">
      <alignment horizontal="left" vertical="center"/>
    </xf>
    <xf numFmtId="0" fontId="2" fillId="0" borderId="25" xfId="0" applyFont="1" applyBorder="1" applyAlignment="1">
      <alignment horizontal="left" vertical="center"/>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18" fillId="4" borderId="28" xfId="0" applyFont="1" applyFill="1" applyBorder="1" applyAlignment="1">
      <alignment horizontal="center"/>
    </xf>
    <xf numFmtId="0" fontId="18" fillId="4" borderId="29" xfId="0" applyFont="1" applyFill="1" applyBorder="1" applyAlignment="1">
      <alignment horizontal="center"/>
    </xf>
    <xf numFmtId="0" fontId="18" fillId="4" borderId="30" xfId="0" applyFont="1" applyFill="1" applyBorder="1" applyAlignment="1">
      <alignment horizontal="center"/>
    </xf>
    <xf numFmtId="0" fontId="2" fillId="0" borderId="0" xfId="0" applyFont="1" applyAlignment="1">
      <alignment horizontal="center" vertical="center"/>
    </xf>
    <xf numFmtId="0" fontId="24" fillId="2" borderId="9" xfId="2" applyFont="1" applyFill="1" applyBorder="1" applyAlignment="1">
      <alignment horizontal="center" vertical="center" wrapText="1"/>
    </xf>
    <xf numFmtId="0" fontId="8" fillId="0" borderId="22" xfId="0" applyFont="1" applyBorder="1" applyAlignment="1">
      <alignment horizontal="left" vertical="center" wrapText="1"/>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8" fillId="0" borderId="10" xfId="0" applyFont="1" applyBorder="1" applyAlignment="1">
      <alignment horizontal="left" vertical="center"/>
    </xf>
    <xf numFmtId="0" fontId="8" fillId="0" borderId="25" xfId="0" applyFont="1" applyBorder="1" applyAlignment="1">
      <alignment horizontal="left" vertical="center"/>
    </xf>
    <xf numFmtId="0" fontId="8" fillId="0" borderId="27" xfId="0" applyFont="1" applyBorder="1" applyAlignment="1">
      <alignment horizontal="left" vertical="center"/>
    </xf>
    <xf numFmtId="0" fontId="5" fillId="5" borderId="0" xfId="0" applyFont="1" applyFill="1" applyAlignment="1">
      <alignment horizontal="left" vertical="center"/>
    </xf>
    <xf numFmtId="0" fontId="8" fillId="5" borderId="22" xfId="0" applyFont="1" applyFill="1" applyBorder="1" applyAlignment="1">
      <alignment horizontal="center" vertical="center" wrapText="1"/>
    </xf>
    <xf numFmtId="0" fontId="8" fillId="5" borderId="18" xfId="0" applyFont="1" applyFill="1" applyBorder="1" applyAlignment="1">
      <alignment horizontal="center" vertical="center" wrapText="1"/>
    </xf>
    <xf numFmtId="0" fontId="8" fillId="5" borderId="24"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25" xfId="0" applyFont="1" applyFill="1" applyBorder="1" applyAlignment="1">
      <alignment horizontal="center" vertical="center" wrapText="1"/>
    </xf>
    <xf numFmtId="0" fontId="8" fillId="5" borderId="26" xfId="0" applyFont="1" applyFill="1" applyBorder="1" applyAlignment="1">
      <alignment horizontal="center" vertical="center" wrapText="1"/>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8" fillId="0" borderId="10" xfId="0" applyFont="1" applyBorder="1" applyAlignment="1">
      <alignment horizontal="left" vertical="center" wrapText="1"/>
    </xf>
    <xf numFmtId="0" fontId="8" fillId="0" borderId="25" xfId="0" applyFont="1" applyBorder="1" applyAlignment="1">
      <alignment horizontal="left" vertical="center" wrapText="1"/>
    </xf>
    <xf numFmtId="0" fontId="8" fillId="0" borderId="27" xfId="0" applyFont="1" applyBorder="1" applyAlignment="1">
      <alignment horizontal="left" vertical="center" wrapText="1"/>
    </xf>
    <xf numFmtId="0" fontId="8" fillId="0" borderId="22"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32" xfId="0" applyFont="1" applyBorder="1" applyAlignment="1">
      <alignment horizontal="center" vertical="center"/>
    </xf>
    <xf numFmtId="0" fontId="8" fillId="0" borderId="12" xfId="0" applyFont="1" applyBorder="1" applyAlignment="1">
      <alignment horizontal="center" vertical="center"/>
    </xf>
    <xf numFmtId="0" fontId="8" fillId="0" borderId="31" xfId="0" applyFont="1" applyBorder="1" applyAlignment="1">
      <alignment horizontal="center" vertical="center"/>
    </xf>
    <xf numFmtId="0" fontId="2" fillId="0" borderId="9" xfId="0" applyFont="1" applyBorder="1" applyAlignment="1">
      <alignment horizontal="center" vertical="center" wrapText="1"/>
    </xf>
    <xf numFmtId="0" fontId="2" fillId="0" borderId="0" xfId="0" applyFont="1" applyAlignment="1">
      <alignment horizontal="center"/>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3" fillId="0" borderId="17" xfId="0" applyFont="1" applyBorder="1" applyAlignment="1">
      <alignment horizontal="left" wrapText="1"/>
    </xf>
    <xf numFmtId="0" fontId="2" fillId="0" borderId="9" xfId="0" applyFont="1" applyBorder="1" applyAlignment="1">
      <alignment horizontal="center"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12" fillId="3" borderId="0" xfId="0" applyFont="1" applyFill="1" applyAlignment="1">
      <alignment horizontal="left" vertical="center"/>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12" fillId="3" borderId="0" xfId="0" applyFont="1" applyFill="1" applyAlignment="1">
      <alignment horizontal="left"/>
    </xf>
    <xf numFmtId="0" fontId="2" fillId="0" borderId="0" xfId="0" applyFont="1"/>
  </cellXfs>
  <cellStyles count="5">
    <cellStyle name="Normal" xfId="0" builtinId="0"/>
    <cellStyle name="Normal_2003 Consolidated EPI Report (final) 2" xfId="2" xr:uid="{235AE7E8-BD26-47B7-9498-EDEDD9918349}"/>
    <cellStyle name="Porcentagem" xfId="3" builtinId="5"/>
    <cellStyle name="Vírgula" xfId="1" builtinId="3"/>
    <cellStyle name="Vírgula 2" xfId="4" xr:uid="{35475F2E-61EA-4626-AB45-46605D6997A9}"/>
  </cellStyles>
  <dxfs count="0"/>
  <tableStyles count="0" defaultTableStyle="TableStyleMedium2" defaultPivotStyle="PivotStyleLight16"/>
  <colors>
    <mruColors>
      <color rgb="FFE5E2D3"/>
      <color rgb="FFCFC9AD"/>
      <color rgb="FF2B3D4A"/>
      <color rgb="FFBAB288"/>
      <color rgb="FFBDB58C"/>
      <color rgb="FFE847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8" Type="http://schemas.openxmlformats.org/officeDocument/2006/relationships/hyperlink" Target="#'Calidad y Seguridad Alimentaria'!A1"/><Relationship Id="rId13" Type="http://schemas.openxmlformats.org/officeDocument/2006/relationships/hyperlink" Target="#'Compromiso con Sostenibilidad'!A1"/><Relationship Id="rId3" Type="http://schemas.openxmlformats.org/officeDocument/2006/relationships/hyperlink" Target="#'Emisiones de GEI'!A1"/><Relationship Id="rId7" Type="http://schemas.openxmlformats.org/officeDocument/2006/relationships/hyperlink" Target="#'Gesti&#243;n de Personas'!A1"/><Relationship Id="rId12" Type="http://schemas.openxmlformats.org/officeDocument/2006/relationships/hyperlink" Target="#'Perfil Organizativo'!A1"/><Relationship Id="rId2" Type="http://schemas.openxmlformats.org/officeDocument/2006/relationships/hyperlink" Target="#'Gestion - cadena de suministros'!A1"/><Relationship Id="rId1" Type="http://schemas.openxmlformats.org/officeDocument/2006/relationships/image" Target="../media/image1.png"/><Relationship Id="rId6" Type="http://schemas.openxmlformats.org/officeDocument/2006/relationships/hyperlink" Target="#'Salud y Seguridad en el Trabajo'!A1"/><Relationship Id="rId11" Type="http://schemas.openxmlformats.org/officeDocument/2006/relationships/hyperlink" Target="#Materialidade!A1"/><Relationship Id="rId5" Type="http://schemas.openxmlformats.org/officeDocument/2006/relationships/hyperlink" Target="#'&#201;tica y Compliance'!A1"/><Relationship Id="rId10" Type="http://schemas.openxmlformats.org/officeDocument/2006/relationships/hyperlink" Target="#'Mercado de actuaci&#243;n'!A1"/><Relationship Id="rId4" Type="http://schemas.openxmlformats.org/officeDocument/2006/relationships/hyperlink" Target="#Ecoeficiencia!A1"/><Relationship Id="rId9" Type="http://schemas.openxmlformats.org/officeDocument/2006/relationships/hyperlink" Target="#'Bienestar Animal'!A1"/><Relationship Id="rId14" Type="http://schemas.openxmlformats.org/officeDocument/2006/relationships/hyperlink" Target="#TCFD!A1"/></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319315</xdr:colOff>
      <xdr:row>24</xdr:row>
      <xdr:rowOff>95374</xdr:rowOff>
    </xdr:from>
    <xdr:to>
      <xdr:col>15</xdr:col>
      <xdr:colOff>544286</xdr:colOff>
      <xdr:row>27</xdr:row>
      <xdr:rowOff>91509</xdr:rowOff>
    </xdr:to>
    <xdr:pic>
      <xdr:nvPicPr>
        <xdr:cNvPr id="2" name="Imagem 1">
          <a:extLst>
            <a:ext uri="{FF2B5EF4-FFF2-40B4-BE49-F238E27FC236}">
              <a16:creationId xmlns:a16="http://schemas.microsoft.com/office/drawing/2014/main" id="{50205BD1-E60E-4736-8C8E-6D9B69543C58}"/>
            </a:ext>
          </a:extLst>
        </xdr:cNvPr>
        <xdr:cNvPicPr>
          <a:picLocks noChangeAspect="1"/>
        </xdr:cNvPicPr>
      </xdr:nvPicPr>
      <xdr:blipFill rotWithShape="1">
        <a:blip xmlns:r="http://schemas.openxmlformats.org/officeDocument/2006/relationships" r:embed="rId1">
          <a:clrChange>
            <a:clrFrom>
              <a:srgbClr val="000000"/>
            </a:clrFrom>
            <a:clrTo>
              <a:srgbClr val="000000">
                <a:alpha val="0"/>
              </a:srgbClr>
            </a:clrTo>
          </a:clrChange>
        </a:blip>
        <a:srcRect t="30726" b="29901"/>
        <a:stretch/>
      </xdr:blipFill>
      <xdr:spPr>
        <a:xfrm>
          <a:off x="8075386" y="6014481"/>
          <a:ext cx="1449614" cy="567635"/>
        </a:xfrm>
        <a:prstGeom prst="rect">
          <a:avLst/>
        </a:prstGeom>
      </xdr:spPr>
    </xdr:pic>
    <xdr:clientData/>
  </xdr:twoCellAnchor>
  <xdr:twoCellAnchor>
    <xdr:from>
      <xdr:col>4</xdr:col>
      <xdr:colOff>585107</xdr:colOff>
      <xdr:row>15</xdr:row>
      <xdr:rowOff>71060</xdr:rowOff>
    </xdr:from>
    <xdr:to>
      <xdr:col>10</xdr:col>
      <xdr:colOff>511179</xdr:colOff>
      <xdr:row>17</xdr:row>
      <xdr:rowOff>125660</xdr:rowOff>
    </xdr:to>
    <xdr:sp macro="" textlink="">
      <xdr:nvSpPr>
        <xdr:cNvPr id="3" name="Retângulo: Cantos Arredondados 2">
          <a:hlinkClick xmlns:r="http://schemas.openxmlformats.org/officeDocument/2006/relationships" r:id="rId2"/>
          <a:extLst>
            <a:ext uri="{FF2B5EF4-FFF2-40B4-BE49-F238E27FC236}">
              <a16:creationId xmlns:a16="http://schemas.microsoft.com/office/drawing/2014/main" id="{AF36F3C9-3AD3-4CB1-8C67-7276700001A1}"/>
            </a:ext>
          </a:extLst>
        </xdr:cNvPr>
        <xdr:cNvSpPr/>
      </xdr:nvSpPr>
      <xdr:spPr>
        <a:xfrm>
          <a:off x="2830286" y="4275667"/>
          <a:ext cx="3600000" cy="435600"/>
        </a:xfrm>
        <a:prstGeom prst="roundRect">
          <a:avLst/>
        </a:prstGeom>
        <a:solidFill>
          <a:srgbClr val="BDB58C"/>
        </a:solidFill>
        <a:ln>
          <a:solidFill>
            <a:srgbClr val="BDB5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solidFill>
                <a:srgbClr val="2B3D4A"/>
              </a:solidFill>
              <a:latin typeface="Montserrat" panose="00000500000000000000" pitchFamily="2" charset="0"/>
            </a:rPr>
            <a:t>Gestión de la Cadena de Suministro</a:t>
          </a:r>
        </a:p>
      </xdr:txBody>
    </xdr:sp>
    <xdr:clientData/>
  </xdr:twoCellAnchor>
  <xdr:twoCellAnchor>
    <xdr:from>
      <xdr:col>4</xdr:col>
      <xdr:colOff>598713</xdr:colOff>
      <xdr:row>18</xdr:row>
      <xdr:rowOff>67734</xdr:rowOff>
    </xdr:from>
    <xdr:to>
      <xdr:col>10</xdr:col>
      <xdr:colOff>524785</xdr:colOff>
      <xdr:row>20</xdr:row>
      <xdr:rowOff>122334</xdr:rowOff>
    </xdr:to>
    <xdr:sp macro="" textlink="">
      <xdr:nvSpPr>
        <xdr:cNvPr id="4" name="Retângulo: Cantos Arredondados 3">
          <a:hlinkClick xmlns:r="http://schemas.openxmlformats.org/officeDocument/2006/relationships" r:id="rId3"/>
          <a:extLst>
            <a:ext uri="{FF2B5EF4-FFF2-40B4-BE49-F238E27FC236}">
              <a16:creationId xmlns:a16="http://schemas.microsoft.com/office/drawing/2014/main" id="{7B1898AD-DC80-4232-BF88-B14F482A2FCB}"/>
            </a:ext>
          </a:extLst>
        </xdr:cNvPr>
        <xdr:cNvSpPr/>
      </xdr:nvSpPr>
      <xdr:spPr>
        <a:xfrm>
          <a:off x="2843892" y="5592234"/>
          <a:ext cx="3600000" cy="435600"/>
        </a:xfrm>
        <a:prstGeom prst="roundRect">
          <a:avLst/>
        </a:prstGeom>
        <a:solidFill>
          <a:srgbClr val="BDB58C"/>
        </a:solidFill>
        <a:ln>
          <a:solidFill>
            <a:srgbClr val="BDB5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pt-BR" sz="1400" b="1">
              <a:solidFill>
                <a:srgbClr val="2B3D4A"/>
              </a:solidFill>
              <a:latin typeface="Montserrat" panose="00000500000000000000" pitchFamily="2" charset="0"/>
              <a:ea typeface="+mn-ea"/>
              <a:cs typeface="+mn-cs"/>
            </a:rPr>
            <a:t>Emisiones de Gases de Efecto Invernadero</a:t>
          </a:r>
        </a:p>
      </xdr:txBody>
    </xdr:sp>
    <xdr:clientData/>
  </xdr:twoCellAnchor>
  <xdr:twoCellAnchor>
    <xdr:from>
      <xdr:col>5</xdr:col>
      <xdr:colOff>0</xdr:colOff>
      <xdr:row>21</xdr:row>
      <xdr:rowOff>43241</xdr:rowOff>
    </xdr:from>
    <xdr:to>
      <xdr:col>10</xdr:col>
      <xdr:colOff>538393</xdr:colOff>
      <xdr:row>23</xdr:row>
      <xdr:rowOff>97841</xdr:rowOff>
    </xdr:to>
    <xdr:sp macro="" textlink="">
      <xdr:nvSpPr>
        <xdr:cNvPr id="11" name="Retângulo: Cantos Arredondados 10">
          <a:hlinkClick xmlns:r="http://schemas.openxmlformats.org/officeDocument/2006/relationships" r:id="rId4"/>
          <a:extLst>
            <a:ext uri="{FF2B5EF4-FFF2-40B4-BE49-F238E27FC236}">
              <a16:creationId xmlns:a16="http://schemas.microsoft.com/office/drawing/2014/main" id="{16662008-30B6-46A4-8018-7F44DB2FD7A7}"/>
            </a:ext>
          </a:extLst>
        </xdr:cNvPr>
        <xdr:cNvSpPr/>
      </xdr:nvSpPr>
      <xdr:spPr>
        <a:xfrm>
          <a:off x="2857500" y="5390848"/>
          <a:ext cx="3600000" cy="435600"/>
        </a:xfrm>
        <a:prstGeom prst="roundRect">
          <a:avLst/>
        </a:prstGeom>
        <a:solidFill>
          <a:srgbClr val="BDB58C"/>
        </a:solidFill>
        <a:ln>
          <a:solidFill>
            <a:srgbClr val="BDB5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pt-BR" sz="1400" b="1">
              <a:solidFill>
                <a:srgbClr val="2B3D4A"/>
              </a:solidFill>
              <a:latin typeface="Montserrat" panose="00000500000000000000" pitchFamily="2" charset="0"/>
              <a:ea typeface="+mn-ea"/>
              <a:cs typeface="+mn-cs"/>
            </a:rPr>
            <a:t>Ecoeficiencia</a:t>
          </a:r>
        </a:p>
      </xdr:txBody>
    </xdr:sp>
    <xdr:clientData/>
  </xdr:twoCellAnchor>
  <xdr:twoCellAnchor>
    <xdr:from>
      <xdr:col>11</xdr:col>
      <xdr:colOff>571499</xdr:colOff>
      <xdr:row>15</xdr:row>
      <xdr:rowOff>73782</xdr:rowOff>
    </xdr:from>
    <xdr:to>
      <xdr:col>17</xdr:col>
      <xdr:colOff>497571</xdr:colOff>
      <xdr:row>17</xdr:row>
      <xdr:rowOff>128382</xdr:rowOff>
    </xdr:to>
    <xdr:sp macro="" textlink="">
      <xdr:nvSpPr>
        <xdr:cNvPr id="12" name="Retângulo: Cantos Arredondados 11">
          <a:hlinkClick xmlns:r="http://schemas.openxmlformats.org/officeDocument/2006/relationships" r:id="rId5"/>
          <a:extLst>
            <a:ext uri="{FF2B5EF4-FFF2-40B4-BE49-F238E27FC236}">
              <a16:creationId xmlns:a16="http://schemas.microsoft.com/office/drawing/2014/main" id="{70539742-268E-4C41-B5AC-49F942387FAB}"/>
            </a:ext>
          </a:extLst>
        </xdr:cNvPr>
        <xdr:cNvSpPr/>
      </xdr:nvSpPr>
      <xdr:spPr>
        <a:xfrm>
          <a:off x="7102928" y="4278389"/>
          <a:ext cx="3600000" cy="435600"/>
        </a:xfrm>
        <a:prstGeom prst="roundRect">
          <a:avLst/>
        </a:prstGeom>
        <a:solidFill>
          <a:srgbClr val="BDB58C"/>
        </a:solidFill>
        <a:ln>
          <a:solidFill>
            <a:srgbClr val="BDB5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solidFill>
                <a:srgbClr val="2B3D4A"/>
              </a:solidFill>
              <a:latin typeface="Montserrat" panose="00000500000000000000" pitchFamily="2" charset="0"/>
            </a:rPr>
            <a:t>Ética y </a:t>
          </a:r>
          <a:r>
            <a:rPr lang="pt-BR" sz="1400" b="1" i="1">
              <a:solidFill>
                <a:srgbClr val="2B3D4A"/>
              </a:solidFill>
              <a:latin typeface="Montserrat" panose="00000500000000000000" pitchFamily="2" charset="0"/>
            </a:rPr>
            <a:t>Compliance</a:t>
          </a:r>
        </a:p>
      </xdr:txBody>
    </xdr:sp>
    <xdr:clientData/>
  </xdr:twoCellAnchor>
  <xdr:twoCellAnchor>
    <xdr:from>
      <xdr:col>11</xdr:col>
      <xdr:colOff>571498</xdr:colOff>
      <xdr:row>18</xdr:row>
      <xdr:rowOff>56848</xdr:rowOff>
    </xdr:from>
    <xdr:to>
      <xdr:col>17</xdr:col>
      <xdr:colOff>497570</xdr:colOff>
      <xdr:row>20</xdr:row>
      <xdr:rowOff>111448</xdr:rowOff>
    </xdr:to>
    <xdr:sp macro="" textlink="">
      <xdr:nvSpPr>
        <xdr:cNvPr id="13" name="Retângulo: Cantos Arredondados 12">
          <a:hlinkClick xmlns:r="http://schemas.openxmlformats.org/officeDocument/2006/relationships" r:id="rId6"/>
          <a:extLst>
            <a:ext uri="{FF2B5EF4-FFF2-40B4-BE49-F238E27FC236}">
              <a16:creationId xmlns:a16="http://schemas.microsoft.com/office/drawing/2014/main" id="{CA01B7AC-4108-40D1-A0D2-61ACB1A33E19}"/>
            </a:ext>
          </a:extLst>
        </xdr:cNvPr>
        <xdr:cNvSpPr/>
      </xdr:nvSpPr>
      <xdr:spPr>
        <a:xfrm>
          <a:off x="7102927" y="4832955"/>
          <a:ext cx="3600000" cy="435600"/>
        </a:xfrm>
        <a:prstGeom prst="roundRect">
          <a:avLst/>
        </a:prstGeom>
        <a:solidFill>
          <a:srgbClr val="BDB58C"/>
        </a:solidFill>
        <a:ln>
          <a:solidFill>
            <a:srgbClr val="BDB5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pt-BR" sz="1300" b="1">
              <a:solidFill>
                <a:srgbClr val="2B3D4A"/>
              </a:solidFill>
              <a:latin typeface="Montserrat" panose="00000500000000000000" pitchFamily="2" charset="0"/>
              <a:ea typeface="+mn-ea"/>
              <a:cs typeface="+mn-cs"/>
            </a:rPr>
            <a:t>Salud y Seguridad en el Trabajo</a:t>
          </a:r>
        </a:p>
      </xdr:txBody>
    </xdr:sp>
    <xdr:clientData/>
  </xdr:twoCellAnchor>
  <xdr:twoCellAnchor>
    <xdr:from>
      <xdr:col>11</xdr:col>
      <xdr:colOff>585106</xdr:colOff>
      <xdr:row>21</xdr:row>
      <xdr:rowOff>32355</xdr:rowOff>
    </xdr:from>
    <xdr:to>
      <xdr:col>17</xdr:col>
      <xdr:colOff>511178</xdr:colOff>
      <xdr:row>23</xdr:row>
      <xdr:rowOff>86955</xdr:rowOff>
    </xdr:to>
    <xdr:sp macro="" textlink="">
      <xdr:nvSpPr>
        <xdr:cNvPr id="14" name="Retângulo: Cantos Arredondados 13">
          <a:hlinkClick xmlns:r="http://schemas.openxmlformats.org/officeDocument/2006/relationships" r:id="rId7"/>
          <a:extLst>
            <a:ext uri="{FF2B5EF4-FFF2-40B4-BE49-F238E27FC236}">
              <a16:creationId xmlns:a16="http://schemas.microsoft.com/office/drawing/2014/main" id="{BBF4C5E9-00D9-4A0F-A307-6B0B8494A5D4}"/>
            </a:ext>
          </a:extLst>
        </xdr:cNvPr>
        <xdr:cNvSpPr/>
      </xdr:nvSpPr>
      <xdr:spPr>
        <a:xfrm>
          <a:off x="7116535" y="5379962"/>
          <a:ext cx="3600000" cy="435600"/>
        </a:xfrm>
        <a:prstGeom prst="roundRect">
          <a:avLst/>
        </a:prstGeom>
        <a:solidFill>
          <a:srgbClr val="BDB58C"/>
        </a:solidFill>
        <a:ln>
          <a:solidFill>
            <a:srgbClr val="BDB5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pt-BR" sz="1400" b="1">
              <a:solidFill>
                <a:srgbClr val="2B3D4A"/>
              </a:solidFill>
              <a:latin typeface="Montserrat" panose="00000500000000000000" pitchFamily="2" charset="0"/>
              <a:ea typeface="+mn-ea"/>
              <a:cs typeface="+mn-cs"/>
            </a:rPr>
            <a:t>Gestión de Personas</a:t>
          </a:r>
        </a:p>
      </xdr:txBody>
    </xdr:sp>
    <xdr:clientData/>
  </xdr:twoCellAnchor>
  <xdr:twoCellAnchor>
    <xdr:from>
      <xdr:col>18</xdr:col>
      <xdr:colOff>471107</xdr:colOff>
      <xdr:row>15</xdr:row>
      <xdr:rowOff>49289</xdr:rowOff>
    </xdr:from>
    <xdr:to>
      <xdr:col>24</xdr:col>
      <xdr:colOff>397179</xdr:colOff>
      <xdr:row>17</xdr:row>
      <xdr:rowOff>103889</xdr:rowOff>
    </xdr:to>
    <xdr:sp macro="" textlink="">
      <xdr:nvSpPr>
        <xdr:cNvPr id="15" name="Retângulo: Cantos Arredondados 14">
          <a:hlinkClick xmlns:r="http://schemas.openxmlformats.org/officeDocument/2006/relationships" r:id="rId8"/>
          <a:extLst>
            <a:ext uri="{FF2B5EF4-FFF2-40B4-BE49-F238E27FC236}">
              <a16:creationId xmlns:a16="http://schemas.microsoft.com/office/drawing/2014/main" id="{D423D437-CAF9-45E6-B3D9-96F620A672CC}"/>
            </a:ext>
          </a:extLst>
        </xdr:cNvPr>
        <xdr:cNvSpPr/>
      </xdr:nvSpPr>
      <xdr:spPr>
        <a:xfrm>
          <a:off x="11288786" y="4253896"/>
          <a:ext cx="3600000" cy="435600"/>
        </a:xfrm>
        <a:prstGeom prst="roundRect">
          <a:avLst/>
        </a:prstGeom>
        <a:solidFill>
          <a:srgbClr val="BDB58C"/>
        </a:solidFill>
        <a:ln>
          <a:solidFill>
            <a:srgbClr val="BDB5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solidFill>
                <a:srgbClr val="2B3D4A"/>
              </a:solidFill>
              <a:latin typeface="Montserrat" panose="00000500000000000000" pitchFamily="2" charset="0"/>
            </a:rPr>
            <a:t>Seguridad Alimentaria</a:t>
          </a:r>
        </a:p>
      </xdr:txBody>
    </xdr:sp>
    <xdr:clientData/>
  </xdr:twoCellAnchor>
  <xdr:twoCellAnchor>
    <xdr:from>
      <xdr:col>18</xdr:col>
      <xdr:colOff>475342</xdr:colOff>
      <xdr:row>18</xdr:row>
      <xdr:rowOff>32355</xdr:rowOff>
    </xdr:from>
    <xdr:to>
      <xdr:col>24</xdr:col>
      <xdr:colOff>401414</xdr:colOff>
      <xdr:row>20</xdr:row>
      <xdr:rowOff>86955</xdr:rowOff>
    </xdr:to>
    <xdr:sp macro="" textlink="">
      <xdr:nvSpPr>
        <xdr:cNvPr id="16" name="Retângulo: Cantos Arredondados 15">
          <a:hlinkClick xmlns:r="http://schemas.openxmlformats.org/officeDocument/2006/relationships" r:id="rId9"/>
          <a:extLst>
            <a:ext uri="{FF2B5EF4-FFF2-40B4-BE49-F238E27FC236}">
              <a16:creationId xmlns:a16="http://schemas.microsoft.com/office/drawing/2014/main" id="{1E192AA1-C40F-4EA7-9C67-E83DB61E8AB7}"/>
            </a:ext>
          </a:extLst>
        </xdr:cNvPr>
        <xdr:cNvSpPr/>
      </xdr:nvSpPr>
      <xdr:spPr>
        <a:xfrm>
          <a:off x="11293021" y="4808462"/>
          <a:ext cx="3600000" cy="435600"/>
        </a:xfrm>
        <a:prstGeom prst="roundRect">
          <a:avLst/>
        </a:prstGeom>
        <a:solidFill>
          <a:srgbClr val="BDB58C"/>
        </a:solidFill>
        <a:ln>
          <a:solidFill>
            <a:srgbClr val="BDB5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pt-BR" sz="1400" b="1">
              <a:solidFill>
                <a:srgbClr val="2B3D4A"/>
              </a:solidFill>
              <a:latin typeface="Montserrat" panose="00000500000000000000" pitchFamily="2" charset="0"/>
              <a:ea typeface="+mn-ea"/>
              <a:cs typeface="+mn-cs"/>
            </a:rPr>
            <a:t>Bienestar Animal</a:t>
          </a:r>
        </a:p>
      </xdr:txBody>
    </xdr:sp>
    <xdr:clientData/>
  </xdr:twoCellAnchor>
  <xdr:twoCellAnchor>
    <xdr:from>
      <xdr:col>18</xdr:col>
      <xdr:colOff>464456</xdr:colOff>
      <xdr:row>21</xdr:row>
      <xdr:rowOff>7862</xdr:rowOff>
    </xdr:from>
    <xdr:to>
      <xdr:col>24</xdr:col>
      <xdr:colOff>390528</xdr:colOff>
      <xdr:row>23</xdr:row>
      <xdr:rowOff>62462</xdr:rowOff>
    </xdr:to>
    <xdr:sp macro="" textlink="">
      <xdr:nvSpPr>
        <xdr:cNvPr id="17" name="Retângulo: Cantos Arredondados 16">
          <a:hlinkClick xmlns:r="http://schemas.openxmlformats.org/officeDocument/2006/relationships" r:id="rId10"/>
          <a:extLst>
            <a:ext uri="{FF2B5EF4-FFF2-40B4-BE49-F238E27FC236}">
              <a16:creationId xmlns:a16="http://schemas.microsoft.com/office/drawing/2014/main" id="{953A1F11-77BB-4139-9DD2-5221E5FEEB20}"/>
            </a:ext>
          </a:extLst>
        </xdr:cNvPr>
        <xdr:cNvSpPr/>
      </xdr:nvSpPr>
      <xdr:spPr>
        <a:xfrm>
          <a:off x="11282135" y="5355469"/>
          <a:ext cx="3600000" cy="435600"/>
        </a:xfrm>
        <a:prstGeom prst="roundRect">
          <a:avLst/>
        </a:prstGeom>
        <a:solidFill>
          <a:srgbClr val="BDB58C"/>
        </a:solidFill>
        <a:ln>
          <a:solidFill>
            <a:srgbClr val="BDB5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pt-BR" sz="1400" b="1">
              <a:solidFill>
                <a:srgbClr val="2B3D4A"/>
              </a:solidFill>
              <a:latin typeface="Montserrat" panose="00000500000000000000" pitchFamily="2" charset="0"/>
              <a:ea typeface="+mn-ea"/>
              <a:cs typeface="+mn-cs"/>
            </a:rPr>
            <a:t>Mercado de Actuación</a:t>
          </a:r>
        </a:p>
      </xdr:txBody>
    </xdr:sp>
    <xdr:clientData/>
  </xdr:twoCellAnchor>
  <xdr:twoCellAnchor>
    <xdr:from>
      <xdr:col>11</xdr:col>
      <xdr:colOff>574220</xdr:colOff>
      <xdr:row>12</xdr:row>
      <xdr:rowOff>103718</xdr:rowOff>
    </xdr:from>
    <xdr:to>
      <xdr:col>17</xdr:col>
      <xdr:colOff>500292</xdr:colOff>
      <xdr:row>14</xdr:row>
      <xdr:rowOff>158318</xdr:rowOff>
    </xdr:to>
    <xdr:sp macro="" textlink="">
      <xdr:nvSpPr>
        <xdr:cNvPr id="5" name="Retângulo: Cantos Arredondados 4">
          <a:hlinkClick xmlns:r="http://schemas.openxmlformats.org/officeDocument/2006/relationships" r:id="rId11"/>
          <a:extLst>
            <a:ext uri="{FF2B5EF4-FFF2-40B4-BE49-F238E27FC236}">
              <a16:creationId xmlns:a16="http://schemas.microsoft.com/office/drawing/2014/main" id="{C6E3FF1E-D48F-4AF0-A9C0-5388A912682E}"/>
            </a:ext>
          </a:extLst>
        </xdr:cNvPr>
        <xdr:cNvSpPr/>
      </xdr:nvSpPr>
      <xdr:spPr>
        <a:xfrm>
          <a:off x="7105649" y="4049789"/>
          <a:ext cx="3600000" cy="435600"/>
        </a:xfrm>
        <a:prstGeom prst="roundRect">
          <a:avLst/>
        </a:prstGeom>
        <a:solidFill>
          <a:srgbClr val="BDB58C"/>
        </a:solidFill>
        <a:ln>
          <a:solidFill>
            <a:srgbClr val="BDB5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solidFill>
                <a:srgbClr val="2B3D4A"/>
              </a:solidFill>
              <a:latin typeface="Montserrat" panose="00000500000000000000" pitchFamily="2" charset="0"/>
            </a:rPr>
            <a:t>Materialidades</a:t>
          </a:r>
        </a:p>
      </xdr:txBody>
    </xdr:sp>
    <xdr:clientData/>
  </xdr:twoCellAnchor>
  <xdr:twoCellAnchor>
    <xdr:from>
      <xdr:col>18</xdr:col>
      <xdr:colOff>468085</xdr:colOff>
      <xdr:row>12</xdr:row>
      <xdr:rowOff>92832</xdr:rowOff>
    </xdr:from>
    <xdr:to>
      <xdr:col>24</xdr:col>
      <xdr:colOff>394157</xdr:colOff>
      <xdr:row>14</xdr:row>
      <xdr:rowOff>147432</xdr:rowOff>
    </xdr:to>
    <xdr:sp macro="" textlink="">
      <xdr:nvSpPr>
        <xdr:cNvPr id="6" name="Retângulo: Cantos Arredondados 5">
          <a:hlinkClick xmlns:r="http://schemas.openxmlformats.org/officeDocument/2006/relationships" r:id="rId12"/>
          <a:extLst>
            <a:ext uri="{FF2B5EF4-FFF2-40B4-BE49-F238E27FC236}">
              <a16:creationId xmlns:a16="http://schemas.microsoft.com/office/drawing/2014/main" id="{18856931-BEBC-4565-A453-EC4AD3C67433}"/>
            </a:ext>
          </a:extLst>
        </xdr:cNvPr>
        <xdr:cNvSpPr/>
      </xdr:nvSpPr>
      <xdr:spPr>
        <a:xfrm>
          <a:off x="11285764" y="4038903"/>
          <a:ext cx="3600000" cy="435600"/>
        </a:xfrm>
        <a:prstGeom prst="roundRect">
          <a:avLst/>
        </a:prstGeom>
        <a:solidFill>
          <a:srgbClr val="BDB58C"/>
        </a:solidFill>
        <a:ln>
          <a:solidFill>
            <a:srgbClr val="BDB5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solidFill>
                <a:srgbClr val="2B3D4A"/>
              </a:solidFill>
              <a:latin typeface="Montserrat" panose="00000500000000000000" pitchFamily="2" charset="0"/>
            </a:rPr>
            <a:t>Perfil Organizativo</a:t>
          </a:r>
        </a:p>
      </xdr:txBody>
    </xdr:sp>
    <xdr:clientData/>
  </xdr:twoCellAnchor>
  <xdr:twoCellAnchor>
    <xdr:from>
      <xdr:col>11</xdr:col>
      <xdr:colOff>566057</xdr:colOff>
      <xdr:row>9</xdr:row>
      <xdr:rowOff>136375</xdr:rowOff>
    </xdr:from>
    <xdr:to>
      <xdr:col>17</xdr:col>
      <xdr:colOff>492129</xdr:colOff>
      <xdr:row>12</xdr:row>
      <xdr:rowOff>475</xdr:rowOff>
    </xdr:to>
    <xdr:sp macro="" textlink="">
      <xdr:nvSpPr>
        <xdr:cNvPr id="7" name="Retângulo: Cantos Arredondados 6">
          <a:hlinkClick xmlns:r="http://schemas.openxmlformats.org/officeDocument/2006/relationships" r:id="rId13"/>
          <a:extLst>
            <a:ext uri="{FF2B5EF4-FFF2-40B4-BE49-F238E27FC236}">
              <a16:creationId xmlns:a16="http://schemas.microsoft.com/office/drawing/2014/main" id="{A4F8B91F-1A7D-4104-9637-1E278504053E}"/>
            </a:ext>
          </a:extLst>
        </xdr:cNvPr>
        <xdr:cNvSpPr/>
      </xdr:nvSpPr>
      <xdr:spPr>
        <a:xfrm>
          <a:off x="7097486" y="3510946"/>
          <a:ext cx="3600000" cy="435600"/>
        </a:xfrm>
        <a:prstGeom prst="roundRect">
          <a:avLst/>
        </a:prstGeom>
        <a:solidFill>
          <a:srgbClr val="BDB58C"/>
        </a:solidFill>
        <a:ln>
          <a:solidFill>
            <a:srgbClr val="BDB5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200" b="1">
              <a:solidFill>
                <a:srgbClr val="2B3D4A"/>
              </a:solidFill>
              <a:latin typeface="Montserrat" panose="00000500000000000000" pitchFamily="2" charset="0"/>
            </a:rPr>
            <a:t>Compromiso con la sostenibilidad</a:t>
          </a:r>
        </a:p>
      </xdr:txBody>
    </xdr:sp>
    <xdr:clientData/>
  </xdr:twoCellAnchor>
  <xdr:twoCellAnchor>
    <xdr:from>
      <xdr:col>4</xdr:col>
      <xdr:colOff>582386</xdr:colOff>
      <xdr:row>12</xdr:row>
      <xdr:rowOff>57453</xdr:rowOff>
    </xdr:from>
    <xdr:to>
      <xdr:col>10</xdr:col>
      <xdr:colOff>508458</xdr:colOff>
      <xdr:row>14</xdr:row>
      <xdr:rowOff>163286</xdr:rowOff>
    </xdr:to>
    <xdr:sp macro="" textlink="">
      <xdr:nvSpPr>
        <xdr:cNvPr id="8" name="Retângulo: Cantos Arredondados 7">
          <a:hlinkClick xmlns:r="http://schemas.openxmlformats.org/officeDocument/2006/relationships" r:id="rId14"/>
          <a:extLst>
            <a:ext uri="{FF2B5EF4-FFF2-40B4-BE49-F238E27FC236}">
              <a16:creationId xmlns:a16="http://schemas.microsoft.com/office/drawing/2014/main" id="{756740E7-AA25-4238-958D-78774E735DF2}"/>
            </a:ext>
          </a:extLst>
        </xdr:cNvPr>
        <xdr:cNvSpPr/>
      </xdr:nvSpPr>
      <xdr:spPr>
        <a:xfrm>
          <a:off x="2827565" y="4003524"/>
          <a:ext cx="3600000" cy="486833"/>
        </a:xfrm>
        <a:prstGeom prst="roundRect">
          <a:avLst/>
        </a:prstGeom>
        <a:solidFill>
          <a:srgbClr val="BDB58C"/>
        </a:solidFill>
        <a:ln>
          <a:solidFill>
            <a:srgbClr val="BDB5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solidFill>
                <a:srgbClr val="2B3D4A"/>
              </a:solidFill>
              <a:latin typeface="Montserrat" panose="00000500000000000000" pitchFamily="2" charset="0"/>
            </a:rPr>
            <a:t> El Grupo de Trabajo sobre Divulgación Financiera Relacionada con el Clima (TCFD, por sus siglas en inglés)</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1158874</xdr:colOff>
      <xdr:row>0</xdr:row>
      <xdr:rowOff>167995</xdr:rowOff>
    </xdr:from>
    <xdr:to>
      <xdr:col>8</xdr:col>
      <xdr:colOff>984249</xdr:colOff>
      <xdr:row>2</xdr:row>
      <xdr:rowOff>42332</xdr:rowOff>
    </xdr:to>
    <xdr:pic>
      <xdr:nvPicPr>
        <xdr:cNvPr id="2" name="Imagem 1">
          <a:extLst>
            <a:ext uri="{FF2B5EF4-FFF2-40B4-BE49-F238E27FC236}">
              <a16:creationId xmlns:a16="http://schemas.microsoft.com/office/drawing/2014/main" id="{0335022A-8EA5-4899-9E49-AC541291A845}"/>
            </a:ext>
          </a:extLst>
        </xdr:cNvPr>
        <xdr:cNvPicPr>
          <a:picLocks noChangeAspect="1"/>
        </xdr:cNvPicPr>
      </xdr:nvPicPr>
      <xdr:blipFill rotWithShape="1">
        <a:blip xmlns:r="http://schemas.openxmlformats.org/officeDocument/2006/relationships" r:embed="rId1">
          <a:clrChange>
            <a:clrFrom>
              <a:srgbClr val="000000"/>
            </a:clrFrom>
            <a:clrTo>
              <a:srgbClr val="000000">
                <a:alpha val="0"/>
              </a:srgbClr>
            </a:clrTo>
          </a:clrChange>
        </a:blip>
        <a:srcRect t="30726" b="29901"/>
        <a:stretch/>
      </xdr:blipFill>
      <xdr:spPr>
        <a:xfrm>
          <a:off x="7561791" y="167995"/>
          <a:ext cx="1042458" cy="41408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756709</xdr:colOff>
      <xdr:row>0</xdr:row>
      <xdr:rowOff>146830</xdr:rowOff>
    </xdr:from>
    <xdr:to>
      <xdr:col>8</xdr:col>
      <xdr:colOff>582084</xdr:colOff>
      <xdr:row>2</xdr:row>
      <xdr:rowOff>21167</xdr:rowOff>
    </xdr:to>
    <xdr:pic>
      <xdr:nvPicPr>
        <xdr:cNvPr id="2" name="Imagem 1">
          <a:extLst>
            <a:ext uri="{FF2B5EF4-FFF2-40B4-BE49-F238E27FC236}">
              <a16:creationId xmlns:a16="http://schemas.microsoft.com/office/drawing/2014/main" id="{40D0A901-556C-4C7C-906E-E25201787161}"/>
            </a:ext>
          </a:extLst>
        </xdr:cNvPr>
        <xdr:cNvPicPr>
          <a:picLocks noChangeAspect="1"/>
        </xdr:cNvPicPr>
      </xdr:nvPicPr>
      <xdr:blipFill rotWithShape="1">
        <a:blip xmlns:r="http://schemas.openxmlformats.org/officeDocument/2006/relationships" r:embed="rId1">
          <a:clrChange>
            <a:clrFrom>
              <a:srgbClr val="000000"/>
            </a:clrFrom>
            <a:clrTo>
              <a:srgbClr val="000000">
                <a:alpha val="0"/>
              </a:srgbClr>
            </a:clrTo>
          </a:clrChange>
        </a:blip>
        <a:srcRect t="30726" b="29901"/>
        <a:stretch/>
      </xdr:blipFill>
      <xdr:spPr>
        <a:xfrm>
          <a:off x="7159626" y="146830"/>
          <a:ext cx="1042458" cy="41408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5</xdr:col>
      <xdr:colOff>820208</xdr:colOff>
      <xdr:row>0</xdr:row>
      <xdr:rowOff>136246</xdr:rowOff>
    </xdr:from>
    <xdr:to>
      <xdr:col>6</xdr:col>
      <xdr:colOff>867833</xdr:colOff>
      <xdr:row>2</xdr:row>
      <xdr:rowOff>10583</xdr:rowOff>
    </xdr:to>
    <xdr:pic>
      <xdr:nvPicPr>
        <xdr:cNvPr id="2" name="Imagem 1">
          <a:extLst>
            <a:ext uri="{FF2B5EF4-FFF2-40B4-BE49-F238E27FC236}">
              <a16:creationId xmlns:a16="http://schemas.microsoft.com/office/drawing/2014/main" id="{EAFA6801-5BFC-474A-BD9A-F58BF7612AC7}"/>
            </a:ext>
          </a:extLst>
        </xdr:cNvPr>
        <xdr:cNvPicPr>
          <a:picLocks noChangeAspect="1"/>
        </xdr:cNvPicPr>
      </xdr:nvPicPr>
      <xdr:blipFill rotWithShape="1">
        <a:blip xmlns:r="http://schemas.openxmlformats.org/officeDocument/2006/relationships" r:embed="rId1">
          <a:clrChange>
            <a:clrFrom>
              <a:srgbClr val="000000"/>
            </a:clrFrom>
            <a:clrTo>
              <a:srgbClr val="000000">
                <a:alpha val="0"/>
              </a:srgbClr>
            </a:clrTo>
          </a:clrChange>
        </a:blip>
        <a:srcRect t="30726" b="29901"/>
        <a:stretch/>
      </xdr:blipFill>
      <xdr:spPr>
        <a:xfrm>
          <a:off x="5138208" y="136246"/>
          <a:ext cx="1042458" cy="41408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259293</xdr:colOff>
      <xdr:row>0</xdr:row>
      <xdr:rowOff>146830</xdr:rowOff>
    </xdr:from>
    <xdr:to>
      <xdr:col>7</xdr:col>
      <xdr:colOff>211667</xdr:colOff>
      <xdr:row>2</xdr:row>
      <xdr:rowOff>21167</xdr:rowOff>
    </xdr:to>
    <xdr:pic>
      <xdr:nvPicPr>
        <xdr:cNvPr id="2" name="Imagem 1">
          <a:extLst>
            <a:ext uri="{FF2B5EF4-FFF2-40B4-BE49-F238E27FC236}">
              <a16:creationId xmlns:a16="http://schemas.microsoft.com/office/drawing/2014/main" id="{F0592F9C-0D70-4DE8-832B-68718DF20668}"/>
            </a:ext>
          </a:extLst>
        </xdr:cNvPr>
        <xdr:cNvPicPr>
          <a:picLocks noChangeAspect="1"/>
        </xdr:cNvPicPr>
      </xdr:nvPicPr>
      <xdr:blipFill rotWithShape="1">
        <a:blip xmlns:r="http://schemas.openxmlformats.org/officeDocument/2006/relationships" r:embed="rId1">
          <a:clrChange>
            <a:clrFrom>
              <a:srgbClr val="000000"/>
            </a:clrFrom>
            <a:clrTo>
              <a:srgbClr val="000000">
                <a:alpha val="0"/>
              </a:srgbClr>
            </a:clrTo>
          </a:clrChange>
        </a:blip>
        <a:srcRect t="30726" b="29901"/>
        <a:stretch/>
      </xdr:blipFill>
      <xdr:spPr>
        <a:xfrm>
          <a:off x="5572126" y="146830"/>
          <a:ext cx="1042458" cy="41408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5</xdr:col>
      <xdr:colOff>26459</xdr:colOff>
      <xdr:row>0</xdr:row>
      <xdr:rowOff>136246</xdr:rowOff>
    </xdr:from>
    <xdr:to>
      <xdr:col>6</xdr:col>
      <xdr:colOff>74084</xdr:colOff>
      <xdr:row>2</xdr:row>
      <xdr:rowOff>74083</xdr:rowOff>
    </xdr:to>
    <xdr:pic>
      <xdr:nvPicPr>
        <xdr:cNvPr id="2" name="Imagem 1">
          <a:extLst>
            <a:ext uri="{FF2B5EF4-FFF2-40B4-BE49-F238E27FC236}">
              <a16:creationId xmlns:a16="http://schemas.microsoft.com/office/drawing/2014/main" id="{8AC71871-B235-4574-8035-7DFCB33C40E2}"/>
            </a:ext>
          </a:extLst>
        </xdr:cNvPr>
        <xdr:cNvPicPr>
          <a:picLocks noChangeAspect="1"/>
        </xdr:cNvPicPr>
      </xdr:nvPicPr>
      <xdr:blipFill rotWithShape="1">
        <a:blip xmlns:r="http://schemas.openxmlformats.org/officeDocument/2006/relationships" r:embed="rId1">
          <a:clrChange>
            <a:clrFrom>
              <a:srgbClr val="000000"/>
            </a:clrFrom>
            <a:clrTo>
              <a:srgbClr val="000000">
                <a:alpha val="0"/>
              </a:srgbClr>
            </a:clrTo>
          </a:clrChange>
        </a:blip>
        <a:srcRect t="30726" b="29901"/>
        <a:stretch/>
      </xdr:blipFill>
      <xdr:spPr>
        <a:xfrm>
          <a:off x="4344459" y="136246"/>
          <a:ext cx="1042458" cy="4140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381000</xdr:colOff>
      <xdr:row>0</xdr:row>
      <xdr:rowOff>135467</xdr:rowOff>
    </xdr:from>
    <xdr:to>
      <xdr:col>8</xdr:col>
      <xdr:colOff>405341</xdr:colOff>
      <xdr:row>2</xdr:row>
      <xdr:rowOff>42393</xdr:rowOff>
    </xdr:to>
    <xdr:pic>
      <xdr:nvPicPr>
        <xdr:cNvPr id="2" name="Imagem 1">
          <a:extLst>
            <a:ext uri="{FF2B5EF4-FFF2-40B4-BE49-F238E27FC236}">
              <a16:creationId xmlns:a16="http://schemas.microsoft.com/office/drawing/2014/main" id="{86733A97-CC95-4E73-A2CA-0D52EA7579E6}"/>
            </a:ext>
          </a:extLst>
        </xdr:cNvPr>
        <xdr:cNvPicPr>
          <a:picLocks noChangeAspect="1"/>
        </xdr:cNvPicPr>
      </xdr:nvPicPr>
      <xdr:blipFill rotWithShape="1">
        <a:blip xmlns:r="http://schemas.openxmlformats.org/officeDocument/2006/relationships" r:embed="rId1">
          <a:clrChange>
            <a:clrFrom>
              <a:srgbClr val="000000"/>
            </a:clrFrom>
            <a:clrTo>
              <a:srgbClr val="000000">
                <a:alpha val="0"/>
              </a:srgbClr>
            </a:clrTo>
          </a:clrChange>
        </a:blip>
        <a:srcRect t="30726" b="29901"/>
        <a:stretch/>
      </xdr:blipFill>
      <xdr:spPr>
        <a:xfrm>
          <a:off x="4597400" y="135467"/>
          <a:ext cx="1243541" cy="493242"/>
        </a:xfrm>
        <a:prstGeom prst="rect">
          <a:avLst/>
        </a:prstGeom>
      </xdr:spPr>
    </xdr:pic>
    <xdr:clientData/>
  </xdr:twoCellAnchor>
  <xdr:twoCellAnchor editAs="oneCell">
    <xdr:from>
      <xdr:col>1</xdr:col>
      <xdr:colOff>114300</xdr:colOff>
      <xdr:row>12</xdr:row>
      <xdr:rowOff>63500</xdr:rowOff>
    </xdr:from>
    <xdr:to>
      <xdr:col>1</xdr:col>
      <xdr:colOff>800100</xdr:colOff>
      <xdr:row>12</xdr:row>
      <xdr:rowOff>749300</xdr:rowOff>
    </xdr:to>
    <xdr:pic>
      <xdr:nvPicPr>
        <xdr:cNvPr id="5" name="Imagem 4">
          <a:extLst>
            <a:ext uri="{FF2B5EF4-FFF2-40B4-BE49-F238E27FC236}">
              <a16:creationId xmlns:a16="http://schemas.microsoft.com/office/drawing/2014/main" id="{6591CE66-788E-D99F-BA0E-E0A3771154D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2100" y="13335000"/>
          <a:ext cx="685800" cy="685800"/>
        </a:xfrm>
        <a:prstGeom prst="rect">
          <a:avLst/>
        </a:prstGeom>
      </xdr:spPr>
    </xdr:pic>
    <xdr:clientData/>
  </xdr:twoCellAnchor>
  <xdr:twoCellAnchor editAs="oneCell">
    <xdr:from>
      <xdr:col>1</xdr:col>
      <xdr:colOff>863600</xdr:colOff>
      <xdr:row>12</xdr:row>
      <xdr:rowOff>63500</xdr:rowOff>
    </xdr:from>
    <xdr:to>
      <xdr:col>1</xdr:col>
      <xdr:colOff>1549400</xdr:colOff>
      <xdr:row>12</xdr:row>
      <xdr:rowOff>749300</xdr:rowOff>
    </xdr:to>
    <xdr:pic>
      <xdr:nvPicPr>
        <xdr:cNvPr id="7" name="Imagem 6">
          <a:extLst>
            <a:ext uri="{FF2B5EF4-FFF2-40B4-BE49-F238E27FC236}">
              <a16:creationId xmlns:a16="http://schemas.microsoft.com/office/drawing/2014/main" id="{08538ECD-B1A9-156D-D32F-95B19B2E8BD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41400" y="13335000"/>
          <a:ext cx="685800" cy="685800"/>
        </a:xfrm>
        <a:prstGeom prst="rect">
          <a:avLst/>
        </a:prstGeom>
      </xdr:spPr>
    </xdr:pic>
    <xdr:clientData/>
  </xdr:twoCellAnchor>
  <xdr:twoCellAnchor editAs="oneCell">
    <xdr:from>
      <xdr:col>1</xdr:col>
      <xdr:colOff>167746</xdr:colOff>
      <xdr:row>15</xdr:row>
      <xdr:rowOff>534988</xdr:rowOff>
    </xdr:from>
    <xdr:to>
      <xdr:col>1</xdr:col>
      <xdr:colOff>853546</xdr:colOff>
      <xdr:row>15</xdr:row>
      <xdr:rowOff>1220788</xdr:rowOff>
    </xdr:to>
    <xdr:pic>
      <xdr:nvPicPr>
        <xdr:cNvPr id="9" name="Imagem 8">
          <a:extLst>
            <a:ext uri="{FF2B5EF4-FFF2-40B4-BE49-F238E27FC236}">
              <a16:creationId xmlns:a16="http://schemas.microsoft.com/office/drawing/2014/main" id="{F29E3107-E3C8-BC84-DB1A-6CFE4FA4D3A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9725" y="25630717"/>
          <a:ext cx="685800" cy="685800"/>
        </a:xfrm>
        <a:prstGeom prst="rect">
          <a:avLst/>
        </a:prstGeom>
      </xdr:spPr>
    </xdr:pic>
    <xdr:clientData/>
  </xdr:twoCellAnchor>
  <xdr:twoCellAnchor editAs="oneCell">
    <xdr:from>
      <xdr:col>1</xdr:col>
      <xdr:colOff>958398</xdr:colOff>
      <xdr:row>15</xdr:row>
      <xdr:rowOff>534231</xdr:rowOff>
    </xdr:from>
    <xdr:to>
      <xdr:col>1</xdr:col>
      <xdr:colOff>1644198</xdr:colOff>
      <xdr:row>15</xdr:row>
      <xdr:rowOff>1220031</xdr:rowOff>
    </xdr:to>
    <xdr:pic>
      <xdr:nvPicPr>
        <xdr:cNvPr id="12" name="Imagem 11">
          <a:extLst>
            <a:ext uri="{FF2B5EF4-FFF2-40B4-BE49-F238E27FC236}">
              <a16:creationId xmlns:a16="http://schemas.microsoft.com/office/drawing/2014/main" id="{E7B7314E-0B49-4F87-9104-13EE8123D6B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30377" y="25629960"/>
          <a:ext cx="685800" cy="685800"/>
        </a:xfrm>
        <a:prstGeom prst="rect">
          <a:avLst/>
        </a:prstGeom>
      </xdr:spPr>
    </xdr:pic>
    <xdr:clientData/>
  </xdr:twoCellAnchor>
  <xdr:twoCellAnchor editAs="oneCell">
    <xdr:from>
      <xdr:col>1</xdr:col>
      <xdr:colOff>139700</xdr:colOff>
      <xdr:row>9</xdr:row>
      <xdr:rowOff>2959100</xdr:rowOff>
    </xdr:from>
    <xdr:to>
      <xdr:col>1</xdr:col>
      <xdr:colOff>825500</xdr:colOff>
      <xdr:row>9</xdr:row>
      <xdr:rowOff>3644900</xdr:rowOff>
    </xdr:to>
    <xdr:pic>
      <xdr:nvPicPr>
        <xdr:cNvPr id="13" name="Imagem 12">
          <a:extLst>
            <a:ext uri="{FF2B5EF4-FFF2-40B4-BE49-F238E27FC236}">
              <a16:creationId xmlns:a16="http://schemas.microsoft.com/office/drawing/2014/main" id="{67FCE155-009E-445E-9975-51628A966E5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17500" y="9194800"/>
          <a:ext cx="685800" cy="685800"/>
        </a:xfrm>
        <a:prstGeom prst="rect">
          <a:avLst/>
        </a:prstGeom>
      </xdr:spPr>
    </xdr:pic>
    <xdr:clientData/>
  </xdr:twoCellAnchor>
  <xdr:twoCellAnchor editAs="oneCell">
    <xdr:from>
      <xdr:col>1</xdr:col>
      <xdr:colOff>876300</xdr:colOff>
      <xdr:row>9</xdr:row>
      <xdr:rowOff>2959100</xdr:rowOff>
    </xdr:from>
    <xdr:to>
      <xdr:col>1</xdr:col>
      <xdr:colOff>1562100</xdr:colOff>
      <xdr:row>9</xdr:row>
      <xdr:rowOff>3644900</xdr:rowOff>
    </xdr:to>
    <xdr:pic>
      <xdr:nvPicPr>
        <xdr:cNvPr id="14" name="Imagem 13">
          <a:extLst>
            <a:ext uri="{FF2B5EF4-FFF2-40B4-BE49-F238E27FC236}">
              <a16:creationId xmlns:a16="http://schemas.microsoft.com/office/drawing/2014/main" id="{D44E4F3B-A17B-4BF6-9C54-7D3CA9E531E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54100" y="9194800"/>
          <a:ext cx="685800" cy="685800"/>
        </a:xfrm>
        <a:prstGeom prst="rect">
          <a:avLst/>
        </a:prstGeom>
      </xdr:spPr>
    </xdr:pic>
    <xdr:clientData/>
  </xdr:twoCellAnchor>
  <xdr:twoCellAnchor editAs="oneCell">
    <xdr:from>
      <xdr:col>1</xdr:col>
      <xdr:colOff>812800</xdr:colOff>
      <xdr:row>8</xdr:row>
      <xdr:rowOff>2184400</xdr:rowOff>
    </xdr:from>
    <xdr:to>
      <xdr:col>1</xdr:col>
      <xdr:colOff>1498600</xdr:colOff>
      <xdr:row>8</xdr:row>
      <xdr:rowOff>2870200</xdr:rowOff>
    </xdr:to>
    <xdr:pic>
      <xdr:nvPicPr>
        <xdr:cNvPr id="16" name="Imagem 15">
          <a:extLst>
            <a:ext uri="{FF2B5EF4-FFF2-40B4-BE49-F238E27FC236}">
              <a16:creationId xmlns:a16="http://schemas.microsoft.com/office/drawing/2014/main" id="{7237C265-5372-43C1-94CD-AFB34A79444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90600" y="5232400"/>
          <a:ext cx="685800" cy="685800"/>
        </a:xfrm>
        <a:prstGeom prst="rect">
          <a:avLst/>
        </a:prstGeom>
      </xdr:spPr>
    </xdr:pic>
    <xdr:clientData/>
  </xdr:twoCellAnchor>
  <xdr:twoCellAnchor editAs="oneCell">
    <xdr:from>
      <xdr:col>1</xdr:col>
      <xdr:colOff>76200</xdr:colOff>
      <xdr:row>8</xdr:row>
      <xdr:rowOff>2184400</xdr:rowOff>
    </xdr:from>
    <xdr:to>
      <xdr:col>1</xdr:col>
      <xdr:colOff>762000</xdr:colOff>
      <xdr:row>8</xdr:row>
      <xdr:rowOff>2870200</xdr:rowOff>
    </xdr:to>
    <xdr:pic>
      <xdr:nvPicPr>
        <xdr:cNvPr id="15" name="Imagem 14">
          <a:extLst>
            <a:ext uri="{FF2B5EF4-FFF2-40B4-BE49-F238E27FC236}">
              <a16:creationId xmlns:a16="http://schemas.microsoft.com/office/drawing/2014/main" id="{BDB46FFE-3137-4210-8EFC-6238582FF9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54000" y="5232400"/>
          <a:ext cx="685800" cy="685800"/>
        </a:xfrm>
        <a:prstGeom prst="rect">
          <a:avLst/>
        </a:prstGeom>
      </xdr:spPr>
    </xdr:pic>
    <xdr:clientData/>
  </xdr:twoCellAnchor>
  <xdr:twoCellAnchor editAs="oneCell">
    <xdr:from>
      <xdr:col>1</xdr:col>
      <xdr:colOff>489478</xdr:colOff>
      <xdr:row>15</xdr:row>
      <xdr:rowOff>1349375</xdr:rowOff>
    </xdr:from>
    <xdr:to>
      <xdr:col>1</xdr:col>
      <xdr:colOff>1243541</xdr:colOff>
      <xdr:row>15</xdr:row>
      <xdr:rowOff>2167162</xdr:rowOff>
    </xdr:to>
    <xdr:pic>
      <xdr:nvPicPr>
        <xdr:cNvPr id="3" name="Imagem 2">
          <a:extLst>
            <a:ext uri="{FF2B5EF4-FFF2-40B4-BE49-F238E27FC236}">
              <a16:creationId xmlns:a16="http://schemas.microsoft.com/office/drawing/2014/main" id="{3D27E65A-4595-F6A7-069A-C462068540B6}"/>
            </a:ext>
          </a:extLst>
        </xdr:cNvPr>
        <xdr:cNvPicPr>
          <a:picLocks noChangeAspect="1"/>
        </xdr:cNvPicPr>
      </xdr:nvPicPr>
      <xdr:blipFill>
        <a:blip xmlns:r="http://schemas.openxmlformats.org/officeDocument/2006/relationships" r:embed="rId5"/>
        <a:stretch>
          <a:fillRect/>
        </a:stretch>
      </xdr:blipFill>
      <xdr:spPr>
        <a:xfrm>
          <a:off x="661457" y="26445104"/>
          <a:ext cx="754063" cy="817787"/>
        </a:xfrm>
        <a:prstGeom prst="rect">
          <a:avLst/>
        </a:prstGeom>
      </xdr:spPr>
    </xdr:pic>
    <xdr:clientData/>
  </xdr:twoCellAnchor>
  <xdr:twoCellAnchor editAs="oneCell">
    <xdr:from>
      <xdr:col>1</xdr:col>
      <xdr:colOff>476250</xdr:colOff>
      <xdr:row>12</xdr:row>
      <xdr:rowOff>857233</xdr:rowOff>
    </xdr:from>
    <xdr:to>
      <xdr:col>1</xdr:col>
      <xdr:colOff>1150937</xdr:colOff>
      <xdr:row>12</xdr:row>
      <xdr:rowOff>1523379</xdr:rowOff>
    </xdr:to>
    <xdr:pic>
      <xdr:nvPicPr>
        <xdr:cNvPr id="4" name="Imagem 3">
          <a:extLst>
            <a:ext uri="{FF2B5EF4-FFF2-40B4-BE49-F238E27FC236}">
              <a16:creationId xmlns:a16="http://schemas.microsoft.com/office/drawing/2014/main" id="{3DFAA7F2-9AEA-45AB-88B5-B593113B7080}"/>
            </a:ext>
          </a:extLst>
        </xdr:cNvPr>
        <xdr:cNvPicPr>
          <a:picLocks noChangeAspect="1"/>
        </xdr:cNvPicPr>
      </xdr:nvPicPr>
      <xdr:blipFill>
        <a:blip xmlns:r="http://schemas.openxmlformats.org/officeDocument/2006/relationships" r:embed="rId6"/>
        <a:stretch>
          <a:fillRect/>
        </a:stretch>
      </xdr:blipFill>
      <xdr:spPr>
        <a:xfrm>
          <a:off x="648229" y="18332962"/>
          <a:ext cx="674687" cy="6661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529168</xdr:colOff>
      <xdr:row>0</xdr:row>
      <xdr:rowOff>105833</xdr:rowOff>
    </xdr:from>
    <xdr:to>
      <xdr:col>5</xdr:col>
      <xdr:colOff>448840</xdr:colOff>
      <xdr:row>2</xdr:row>
      <xdr:rowOff>21167</xdr:rowOff>
    </xdr:to>
    <xdr:pic>
      <xdr:nvPicPr>
        <xdr:cNvPr id="2" name="Imagem 1">
          <a:extLst>
            <a:ext uri="{FF2B5EF4-FFF2-40B4-BE49-F238E27FC236}">
              <a16:creationId xmlns:a16="http://schemas.microsoft.com/office/drawing/2014/main" id="{62C78627-044D-4AFA-8C5F-65F54574B178}"/>
            </a:ext>
          </a:extLst>
        </xdr:cNvPr>
        <xdr:cNvPicPr>
          <a:picLocks noChangeAspect="1"/>
        </xdr:cNvPicPr>
      </xdr:nvPicPr>
      <xdr:blipFill rotWithShape="1">
        <a:blip xmlns:r="http://schemas.openxmlformats.org/officeDocument/2006/relationships" r:embed="rId1">
          <a:clrChange>
            <a:clrFrom>
              <a:srgbClr val="000000"/>
            </a:clrFrom>
            <a:clrTo>
              <a:srgbClr val="000000">
                <a:alpha val="0"/>
              </a:srgbClr>
            </a:clrTo>
          </a:clrChange>
        </a:blip>
        <a:srcRect t="30726" b="29901"/>
        <a:stretch/>
      </xdr:blipFill>
      <xdr:spPr>
        <a:xfrm>
          <a:off x="2000251" y="105833"/>
          <a:ext cx="1147339" cy="45508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635001</xdr:colOff>
      <xdr:row>0</xdr:row>
      <xdr:rowOff>105833</xdr:rowOff>
    </xdr:from>
    <xdr:to>
      <xdr:col>5</xdr:col>
      <xdr:colOff>79376</xdr:colOff>
      <xdr:row>2</xdr:row>
      <xdr:rowOff>59325</xdr:rowOff>
    </xdr:to>
    <xdr:pic>
      <xdr:nvPicPr>
        <xdr:cNvPr id="2" name="Imagem 1">
          <a:extLst>
            <a:ext uri="{FF2B5EF4-FFF2-40B4-BE49-F238E27FC236}">
              <a16:creationId xmlns:a16="http://schemas.microsoft.com/office/drawing/2014/main" id="{EBD31F0C-9344-4FEC-BB5D-CBF98E799914}"/>
            </a:ext>
          </a:extLst>
        </xdr:cNvPr>
        <xdr:cNvPicPr>
          <a:picLocks noChangeAspect="1"/>
        </xdr:cNvPicPr>
      </xdr:nvPicPr>
      <xdr:blipFill rotWithShape="1">
        <a:blip xmlns:r="http://schemas.openxmlformats.org/officeDocument/2006/relationships" r:embed="rId1">
          <a:clrChange>
            <a:clrFrom>
              <a:srgbClr val="000000"/>
            </a:clrFrom>
            <a:clrTo>
              <a:srgbClr val="000000">
                <a:alpha val="0"/>
              </a:srgbClr>
            </a:clrTo>
          </a:clrChange>
        </a:blip>
        <a:srcRect t="30726" b="29901"/>
        <a:stretch/>
      </xdr:blipFill>
      <xdr:spPr>
        <a:xfrm>
          <a:off x="2719918" y="105833"/>
          <a:ext cx="1243541" cy="49324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3305176</xdr:colOff>
      <xdr:row>1</xdr:row>
      <xdr:rowOff>270127</xdr:rowOff>
    </xdr:from>
    <xdr:to>
      <xdr:col>6</xdr:col>
      <xdr:colOff>4371976</xdr:colOff>
      <xdr:row>3</xdr:row>
      <xdr:rowOff>150341</xdr:rowOff>
    </xdr:to>
    <xdr:pic>
      <xdr:nvPicPr>
        <xdr:cNvPr id="2" name="Imagem 1">
          <a:extLst>
            <a:ext uri="{FF2B5EF4-FFF2-40B4-BE49-F238E27FC236}">
              <a16:creationId xmlns:a16="http://schemas.microsoft.com/office/drawing/2014/main" id="{D54341F8-029A-4A06-8AFE-830D8AF5AD0E}"/>
            </a:ext>
          </a:extLst>
        </xdr:cNvPr>
        <xdr:cNvPicPr>
          <a:picLocks noChangeAspect="1"/>
        </xdr:cNvPicPr>
      </xdr:nvPicPr>
      <xdr:blipFill rotWithShape="1">
        <a:blip xmlns:r="http://schemas.openxmlformats.org/officeDocument/2006/relationships" r:embed="rId1">
          <a:clrChange>
            <a:clrFrom>
              <a:srgbClr val="000000"/>
            </a:clrFrom>
            <a:clrTo>
              <a:srgbClr val="000000">
                <a:alpha val="0"/>
              </a:srgbClr>
            </a:clrTo>
          </a:clrChange>
        </a:blip>
        <a:srcRect t="30726" b="29901"/>
        <a:stretch/>
      </xdr:blipFill>
      <xdr:spPr>
        <a:xfrm>
          <a:off x="6705601" y="460627"/>
          <a:ext cx="1066800" cy="37551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893232</xdr:colOff>
      <xdr:row>0</xdr:row>
      <xdr:rowOff>155573</xdr:rowOff>
    </xdr:from>
    <xdr:to>
      <xdr:col>8</xdr:col>
      <xdr:colOff>1936749</xdr:colOff>
      <xdr:row>2</xdr:row>
      <xdr:rowOff>29910</xdr:rowOff>
    </xdr:to>
    <xdr:pic>
      <xdr:nvPicPr>
        <xdr:cNvPr id="2" name="Imagem 1">
          <a:extLst>
            <a:ext uri="{FF2B5EF4-FFF2-40B4-BE49-F238E27FC236}">
              <a16:creationId xmlns:a16="http://schemas.microsoft.com/office/drawing/2014/main" id="{82B383C6-F2A5-41D1-B542-C444BA25D79A}"/>
            </a:ext>
          </a:extLst>
        </xdr:cNvPr>
        <xdr:cNvPicPr>
          <a:picLocks noChangeAspect="1"/>
        </xdr:cNvPicPr>
      </xdr:nvPicPr>
      <xdr:blipFill rotWithShape="1">
        <a:blip xmlns:r="http://schemas.openxmlformats.org/officeDocument/2006/relationships" r:embed="rId1">
          <a:clrChange>
            <a:clrFrom>
              <a:srgbClr val="000000"/>
            </a:clrFrom>
            <a:clrTo>
              <a:srgbClr val="000000">
                <a:alpha val="0"/>
              </a:srgbClr>
            </a:clrTo>
          </a:clrChange>
        </a:blip>
        <a:srcRect t="30726" b="29901"/>
        <a:stretch/>
      </xdr:blipFill>
      <xdr:spPr>
        <a:xfrm>
          <a:off x="7306732" y="155573"/>
          <a:ext cx="1043517" cy="4140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428625</xdr:colOff>
      <xdr:row>0</xdr:row>
      <xdr:rowOff>136246</xdr:rowOff>
    </xdr:from>
    <xdr:to>
      <xdr:col>8</xdr:col>
      <xdr:colOff>1471083</xdr:colOff>
      <xdr:row>2</xdr:row>
      <xdr:rowOff>10583</xdr:rowOff>
    </xdr:to>
    <xdr:pic>
      <xdr:nvPicPr>
        <xdr:cNvPr id="2" name="Imagem 1">
          <a:extLst>
            <a:ext uri="{FF2B5EF4-FFF2-40B4-BE49-F238E27FC236}">
              <a16:creationId xmlns:a16="http://schemas.microsoft.com/office/drawing/2014/main" id="{F5DD958C-C028-41CE-8A87-3C78AA5EF462}"/>
            </a:ext>
          </a:extLst>
        </xdr:cNvPr>
        <xdr:cNvPicPr>
          <a:picLocks noChangeAspect="1"/>
        </xdr:cNvPicPr>
      </xdr:nvPicPr>
      <xdr:blipFill rotWithShape="1">
        <a:blip xmlns:r="http://schemas.openxmlformats.org/officeDocument/2006/relationships" r:embed="rId1">
          <a:clrChange>
            <a:clrFrom>
              <a:srgbClr val="000000"/>
            </a:clrFrom>
            <a:clrTo>
              <a:srgbClr val="000000">
                <a:alpha val="0"/>
              </a:srgbClr>
            </a:clrTo>
          </a:clrChange>
        </a:blip>
        <a:srcRect t="30726" b="29901"/>
        <a:stretch/>
      </xdr:blipFill>
      <xdr:spPr>
        <a:xfrm>
          <a:off x="8048625" y="136246"/>
          <a:ext cx="1042458" cy="41408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714376</xdr:colOff>
      <xdr:row>0</xdr:row>
      <xdr:rowOff>125663</xdr:rowOff>
    </xdr:from>
    <xdr:to>
      <xdr:col>6</xdr:col>
      <xdr:colOff>598270</xdr:colOff>
      <xdr:row>2</xdr:row>
      <xdr:rowOff>0</xdr:rowOff>
    </xdr:to>
    <xdr:pic>
      <xdr:nvPicPr>
        <xdr:cNvPr id="2" name="Imagem 1">
          <a:extLst>
            <a:ext uri="{FF2B5EF4-FFF2-40B4-BE49-F238E27FC236}">
              <a16:creationId xmlns:a16="http://schemas.microsoft.com/office/drawing/2014/main" id="{6A0166ED-AEB5-4483-9857-4B1C8DCDC711}"/>
            </a:ext>
          </a:extLst>
        </xdr:cNvPr>
        <xdr:cNvPicPr>
          <a:picLocks noChangeAspect="1"/>
        </xdr:cNvPicPr>
      </xdr:nvPicPr>
      <xdr:blipFill rotWithShape="1">
        <a:blip xmlns:r="http://schemas.openxmlformats.org/officeDocument/2006/relationships" r:embed="rId1">
          <a:clrChange>
            <a:clrFrom>
              <a:srgbClr val="000000"/>
            </a:clrFrom>
            <a:clrTo>
              <a:srgbClr val="000000">
                <a:alpha val="0"/>
              </a:srgbClr>
            </a:clrTo>
          </a:clrChange>
        </a:blip>
        <a:srcRect t="30726" b="29901"/>
        <a:stretch/>
      </xdr:blipFill>
      <xdr:spPr>
        <a:xfrm>
          <a:off x="5032376" y="125663"/>
          <a:ext cx="1042458" cy="41408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492126</xdr:colOff>
      <xdr:row>0</xdr:row>
      <xdr:rowOff>136246</xdr:rowOff>
    </xdr:from>
    <xdr:to>
      <xdr:col>7</xdr:col>
      <xdr:colOff>444500</xdr:colOff>
      <xdr:row>2</xdr:row>
      <xdr:rowOff>1058</xdr:rowOff>
    </xdr:to>
    <xdr:pic>
      <xdr:nvPicPr>
        <xdr:cNvPr id="2" name="Imagem 1">
          <a:extLst>
            <a:ext uri="{FF2B5EF4-FFF2-40B4-BE49-F238E27FC236}">
              <a16:creationId xmlns:a16="http://schemas.microsoft.com/office/drawing/2014/main" id="{CB763484-2714-4B30-B19A-1E9F74EED40C}"/>
            </a:ext>
          </a:extLst>
        </xdr:cNvPr>
        <xdr:cNvPicPr>
          <a:picLocks noChangeAspect="1"/>
        </xdr:cNvPicPr>
      </xdr:nvPicPr>
      <xdr:blipFill rotWithShape="1">
        <a:blip xmlns:r="http://schemas.openxmlformats.org/officeDocument/2006/relationships" r:embed="rId1">
          <a:clrChange>
            <a:clrFrom>
              <a:srgbClr val="000000"/>
            </a:clrFrom>
            <a:clrTo>
              <a:srgbClr val="000000">
                <a:alpha val="0"/>
              </a:srgbClr>
            </a:clrTo>
          </a:clrChange>
        </a:blip>
        <a:srcRect t="30726" b="29901"/>
        <a:stretch/>
      </xdr:blipFill>
      <xdr:spPr>
        <a:xfrm>
          <a:off x="5804959" y="136246"/>
          <a:ext cx="1042458" cy="414087"/>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74EC1-4D0E-47E9-82C1-EA9261248AF1}">
  <sheetPr codeName="Sheet1"/>
  <dimension ref="B2:AC28"/>
  <sheetViews>
    <sheetView showGridLines="0" topLeftCell="A4" zoomScale="70" zoomScaleNormal="70" workbookViewId="0">
      <selection activeCell="B4" sqref="B4:AC4"/>
    </sheetView>
  </sheetViews>
  <sheetFormatPr defaultRowHeight="15" x14ac:dyDescent="0.25"/>
  <cols>
    <col min="1" max="1" width="6.140625" customWidth="1"/>
  </cols>
  <sheetData>
    <row r="2" spans="2:29" ht="39.75" customHeight="1" x14ac:dyDescent="0.25">
      <c r="B2" s="191" t="s">
        <v>173</v>
      </c>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3"/>
    </row>
    <row r="3" spans="2:29" x14ac:dyDescent="0.25">
      <c r="B3" s="1"/>
      <c r="AC3" s="2"/>
    </row>
    <row r="4" spans="2:29" ht="69" customHeight="1" x14ac:dyDescent="0.25">
      <c r="B4" s="194" t="s">
        <v>174</v>
      </c>
      <c r="C4" s="195"/>
      <c r="D4" s="195"/>
      <c r="E4" s="195"/>
      <c r="F4" s="195"/>
      <c r="G4" s="195"/>
      <c r="H4" s="195"/>
      <c r="I4" s="195"/>
      <c r="J4" s="195"/>
      <c r="K4" s="195"/>
      <c r="L4" s="195"/>
      <c r="M4" s="195"/>
      <c r="N4" s="195"/>
      <c r="O4" s="195"/>
      <c r="P4" s="195"/>
      <c r="Q4" s="195"/>
      <c r="R4" s="195"/>
      <c r="S4" s="195"/>
      <c r="T4" s="195"/>
      <c r="U4" s="195"/>
      <c r="V4" s="195"/>
      <c r="W4" s="195"/>
      <c r="X4" s="195"/>
      <c r="Y4" s="195"/>
      <c r="Z4" s="195"/>
      <c r="AA4" s="195"/>
      <c r="AB4" s="195"/>
      <c r="AC4" s="196"/>
    </row>
    <row r="5" spans="2:29" ht="10.5" customHeight="1" x14ac:dyDescent="0.25">
      <c r="B5" s="93"/>
      <c r="C5" s="94"/>
      <c r="D5" s="94"/>
      <c r="E5" s="94"/>
      <c r="F5" s="94"/>
      <c r="G5" s="94"/>
      <c r="H5" s="94"/>
      <c r="I5" s="94"/>
      <c r="J5" s="94"/>
      <c r="K5" s="94"/>
      <c r="L5" s="94"/>
      <c r="M5" s="94"/>
      <c r="N5" s="94"/>
      <c r="O5" s="94"/>
      <c r="P5" s="94"/>
      <c r="Q5" s="94"/>
      <c r="R5" s="94"/>
      <c r="S5" s="94"/>
      <c r="T5" s="94"/>
      <c r="U5" s="94"/>
      <c r="V5" s="94"/>
      <c r="W5" s="94"/>
      <c r="X5" s="94"/>
      <c r="Y5" s="94"/>
      <c r="Z5" s="94"/>
      <c r="AA5" s="94"/>
      <c r="AB5" s="94"/>
      <c r="AC5" s="95"/>
    </row>
    <row r="6" spans="2:29" ht="67.5" customHeight="1" x14ac:dyDescent="0.4">
      <c r="B6" s="197" t="s">
        <v>175</v>
      </c>
      <c r="C6" s="198"/>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9"/>
    </row>
    <row r="7" spans="2:29" ht="12" customHeight="1" x14ac:dyDescent="0.4">
      <c r="B7" s="21"/>
      <c r="C7" s="22"/>
      <c r="D7" s="22"/>
      <c r="E7" s="22"/>
      <c r="F7" s="22"/>
      <c r="G7" s="22"/>
      <c r="H7" s="22"/>
      <c r="I7" s="22"/>
      <c r="J7" s="22"/>
      <c r="K7" s="22"/>
      <c r="L7" s="22"/>
      <c r="M7" s="22"/>
      <c r="N7" s="22"/>
      <c r="O7" s="22"/>
      <c r="P7" s="22"/>
      <c r="Q7" s="22"/>
      <c r="R7" s="22"/>
      <c r="S7" s="22"/>
      <c r="T7" s="22"/>
      <c r="U7" s="22"/>
      <c r="V7" s="23"/>
      <c r="W7" s="23"/>
      <c r="X7" s="23"/>
      <c r="Y7" s="23"/>
      <c r="Z7" s="23"/>
      <c r="AA7" s="23"/>
      <c r="AB7" s="23"/>
      <c r="AC7" s="24"/>
    </row>
    <row r="8" spans="2:29" ht="56.25" customHeight="1" x14ac:dyDescent="0.25">
      <c r="B8" s="200" t="s">
        <v>176</v>
      </c>
      <c r="C8" s="201"/>
      <c r="D8" s="201"/>
      <c r="E8" s="201"/>
      <c r="F8" s="201"/>
      <c r="G8" s="201"/>
      <c r="H8" s="201"/>
      <c r="I8" s="201"/>
      <c r="J8" s="201"/>
      <c r="K8" s="201"/>
      <c r="L8" s="201"/>
      <c r="M8" s="201"/>
      <c r="N8" s="201"/>
      <c r="O8" s="201"/>
      <c r="P8" s="201"/>
      <c r="Q8" s="201"/>
      <c r="R8" s="201"/>
      <c r="S8" s="201"/>
      <c r="T8" s="201"/>
      <c r="U8" s="201"/>
      <c r="V8" s="201"/>
      <c r="W8" s="201"/>
      <c r="X8" s="201"/>
      <c r="Y8" s="201"/>
      <c r="Z8" s="201"/>
      <c r="AA8" s="201"/>
      <c r="AB8" s="201"/>
      <c r="AC8" s="202"/>
    </row>
    <row r="9" spans="2:29" x14ac:dyDescent="0.25">
      <c r="B9" s="3"/>
      <c r="AC9" s="2"/>
    </row>
    <row r="10" spans="2:29" x14ac:dyDescent="0.25">
      <c r="B10" s="3"/>
      <c r="AC10" s="2"/>
    </row>
    <row r="11" spans="2:29" x14ac:dyDescent="0.25">
      <c r="B11" s="3"/>
      <c r="AC11" s="2"/>
    </row>
    <row r="12" spans="2:29" x14ac:dyDescent="0.25">
      <c r="B12" s="3"/>
      <c r="AC12" s="2"/>
    </row>
    <row r="13" spans="2:29" x14ac:dyDescent="0.25">
      <c r="B13" s="3"/>
      <c r="AC13" s="2"/>
    </row>
    <row r="14" spans="2:29" x14ac:dyDescent="0.25">
      <c r="B14" s="3"/>
      <c r="AC14" s="2"/>
    </row>
    <row r="15" spans="2:29" x14ac:dyDescent="0.25">
      <c r="B15" s="3"/>
      <c r="AC15" s="2"/>
    </row>
    <row r="16" spans="2:29" x14ac:dyDescent="0.25">
      <c r="B16" s="3"/>
      <c r="AC16" s="2"/>
    </row>
    <row r="17" spans="2:29" x14ac:dyDescent="0.25">
      <c r="B17" s="1"/>
      <c r="AC17" s="2"/>
    </row>
    <row r="18" spans="2:29" x14ac:dyDescent="0.25">
      <c r="B18" s="1"/>
      <c r="AC18" s="2"/>
    </row>
    <row r="19" spans="2:29" x14ac:dyDescent="0.25">
      <c r="B19" s="1"/>
      <c r="AC19" s="2"/>
    </row>
    <row r="20" spans="2:29" x14ac:dyDescent="0.25">
      <c r="B20" s="1"/>
      <c r="AC20" s="2"/>
    </row>
    <row r="21" spans="2:29" x14ac:dyDescent="0.25">
      <c r="B21" s="1"/>
      <c r="AC21" s="2"/>
    </row>
    <row r="22" spans="2:29" x14ac:dyDescent="0.25">
      <c r="B22" s="1"/>
      <c r="AC22" s="2"/>
    </row>
    <row r="23" spans="2:29" x14ac:dyDescent="0.25">
      <c r="B23" s="1"/>
      <c r="AC23" s="2"/>
    </row>
    <row r="24" spans="2:29" x14ac:dyDescent="0.25">
      <c r="B24" s="1"/>
      <c r="AC24" s="2"/>
    </row>
    <row r="25" spans="2:29" x14ac:dyDescent="0.25">
      <c r="B25" s="1"/>
      <c r="AC25" s="2"/>
    </row>
    <row r="26" spans="2:29" x14ac:dyDescent="0.25">
      <c r="B26" s="1"/>
      <c r="AC26" s="2"/>
    </row>
    <row r="27" spans="2:29" x14ac:dyDescent="0.25">
      <c r="B27" s="1"/>
      <c r="AC27" s="2"/>
    </row>
    <row r="28" spans="2:29" x14ac:dyDescent="0.25">
      <c r="B28" s="4"/>
      <c r="C28" s="5"/>
      <c r="D28" s="5"/>
      <c r="E28" s="5"/>
      <c r="F28" s="5"/>
      <c r="G28" s="5"/>
      <c r="H28" s="5"/>
      <c r="I28" s="5"/>
      <c r="J28" s="5"/>
      <c r="K28" s="5"/>
      <c r="L28" s="5"/>
      <c r="M28" s="5"/>
      <c r="N28" s="5"/>
      <c r="O28" s="5"/>
      <c r="P28" s="5"/>
      <c r="Q28" s="5"/>
      <c r="R28" s="5"/>
      <c r="S28" s="5"/>
      <c r="T28" s="5"/>
      <c r="U28" s="5"/>
      <c r="V28" s="5"/>
      <c r="W28" s="5"/>
      <c r="X28" s="5"/>
      <c r="Y28" s="5"/>
      <c r="Z28" s="5"/>
      <c r="AA28" s="5"/>
      <c r="AB28" s="5"/>
      <c r="AC28" s="6"/>
    </row>
  </sheetData>
  <mergeCells count="4">
    <mergeCell ref="B2:AC2"/>
    <mergeCell ref="B4:AC4"/>
    <mergeCell ref="B6:AC6"/>
    <mergeCell ref="B8:AC8"/>
  </mergeCells>
  <pageMargins left="0.511811024" right="0.511811024" top="0.78740157499999996" bottom="0.78740157499999996" header="0.31496062000000002" footer="0.31496062000000002"/>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BBD4E-280F-464E-8023-33BCC17200F2}">
  <sheetPr codeName="Sheet10"/>
  <dimension ref="B2:M70"/>
  <sheetViews>
    <sheetView showGridLines="0" zoomScale="90" zoomScaleNormal="90" workbookViewId="0">
      <selection activeCell="B15" sqref="B15:M15"/>
    </sheetView>
  </sheetViews>
  <sheetFormatPr defaultRowHeight="18" x14ac:dyDescent="0.35"/>
  <cols>
    <col min="1" max="1" width="3.42578125" style="7" customWidth="1"/>
    <col min="2" max="4" width="9.140625" style="7"/>
    <col min="5" max="5" width="33.7109375" style="7" customWidth="1"/>
    <col min="6" max="6" width="14.85546875" style="7" customWidth="1"/>
    <col min="7" max="7" width="16.28515625" style="7" customWidth="1"/>
    <col min="8" max="8" width="18.28515625" style="7" customWidth="1"/>
    <col min="9" max="9" width="37.7109375" style="14" customWidth="1"/>
    <col min="10" max="11" width="13.85546875" style="14" customWidth="1"/>
    <col min="12" max="12" width="11.7109375" style="14" customWidth="1"/>
    <col min="13" max="13" width="14.85546875" style="14" customWidth="1"/>
    <col min="14" max="16384" width="9.140625" style="7"/>
  </cols>
  <sheetData>
    <row r="2" spans="2:13" ht="24" x14ac:dyDescent="0.45">
      <c r="B2" s="89" t="s">
        <v>183</v>
      </c>
    </row>
    <row r="3" spans="2:13" ht="15" customHeight="1" x14ac:dyDescent="0.35"/>
    <row r="4" spans="2:13" ht="21.75" customHeight="1" x14ac:dyDescent="0.35">
      <c r="F4" s="292"/>
      <c r="G4" s="292"/>
      <c r="H4" s="292"/>
      <c r="J4" s="292" t="s">
        <v>234</v>
      </c>
      <c r="K4" s="292"/>
      <c r="L4" s="292"/>
      <c r="M4" s="292"/>
    </row>
    <row r="5" spans="2:13" ht="21" customHeight="1" thickBot="1" x14ac:dyDescent="0.4">
      <c r="B5" s="10" t="s">
        <v>499</v>
      </c>
      <c r="C5" s="10"/>
      <c r="D5" s="10"/>
      <c r="E5" s="10"/>
      <c r="F5" s="11">
        <v>2020</v>
      </c>
      <c r="G5" s="12">
        <v>2021</v>
      </c>
      <c r="H5" s="12">
        <v>2022</v>
      </c>
      <c r="I5" s="27" t="s">
        <v>0</v>
      </c>
      <c r="J5" s="13" t="s">
        <v>1</v>
      </c>
      <c r="K5" s="13" t="s">
        <v>2</v>
      </c>
      <c r="L5" s="13" t="s">
        <v>3</v>
      </c>
      <c r="M5" s="13" t="s">
        <v>4</v>
      </c>
    </row>
    <row r="6" spans="2:13" ht="18.75" thickTop="1" x14ac:dyDescent="0.35">
      <c r="B6" s="7" t="s">
        <v>500</v>
      </c>
      <c r="F6" s="67">
        <v>874783.26861999999</v>
      </c>
      <c r="G6" s="67">
        <v>1001125.26217</v>
      </c>
      <c r="H6" s="20">
        <v>1035928.49</v>
      </c>
      <c r="I6" s="57" t="s">
        <v>8</v>
      </c>
      <c r="J6" s="14" t="s">
        <v>57</v>
      </c>
      <c r="K6" s="14" t="s">
        <v>47</v>
      </c>
      <c r="L6" s="14" t="s">
        <v>8</v>
      </c>
      <c r="M6" s="47" t="s">
        <v>29</v>
      </c>
    </row>
    <row r="7" spans="2:13" x14ac:dyDescent="0.35">
      <c r="C7" s="7" t="s">
        <v>48</v>
      </c>
      <c r="F7" s="67">
        <v>380702.88568000001</v>
      </c>
      <c r="G7" s="67">
        <v>357070.46622</v>
      </c>
      <c r="H7" s="20">
        <v>439578</v>
      </c>
      <c r="I7" s="57" t="s">
        <v>8</v>
      </c>
      <c r="J7" s="14" t="s">
        <v>57</v>
      </c>
      <c r="K7" s="14" t="s">
        <v>47</v>
      </c>
      <c r="L7" s="14" t="s">
        <v>8</v>
      </c>
      <c r="M7" s="47" t="s">
        <v>29</v>
      </c>
    </row>
    <row r="8" spans="2:13" x14ac:dyDescent="0.35">
      <c r="C8" s="7" t="s">
        <v>501</v>
      </c>
      <c r="F8" s="75" t="s">
        <v>8</v>
      </c>
      <c r="G8" s="75" t="s">
        <v>8</v>
      </c>
      <c r="H8" s="20">
        <v>3926.24496</v>
      </c>
      <c r="I8" s="57"/>
      <c r="J8" s="14" t="s">
        <v>57</v>
      </c>
      <c r="K8" s="14" t="s">
        <v>47</v>
      </c>
      <c r="L8" s="14" t="s">
        <v>8</v>
      </c>
      <c r="M8" s="47" t="s">
        <v>29</v>
      </c>
    </row>
    <row r="9" spans="2:13" x14ac:dyDescent="0.35">
      <c r="C9" s="7" t="s">
        <v>49</v>
      </c>
      <c r="F9" s="88">
        <v>144658.83094000001</v>
      </c>
      <c r="G9" s="88">
        <v>144753.87695000001</v>
      </c>
      <c r="H9" s="20">
        <v>155316.82999999999</v>
      </c>
      <c r="I9" s="57" t="s">
        <v>8</v>
      </c>
      <c r="J9" s="14" t="s">
        <v>57</v>
      </c>
      <c r="K9" s="14" t="s">
        <v>47</v>
      </c>
      <c r="L9" s="14" t="s">
        <v>8</v>
      </c>
      <c r="M9" s="47" t="s">
        <v>29</v>
      </c>
    </row>
    <row r="10" spans="2:13" x14ac:dyDescent="0.35">
      <c r="C10" s="7" t="s">
        <v>502</v>
      </c>
      <c r="F10" s="67">
        <v>94393.040999999997</v>
      </c>
      <c r="G10" s="67">
        <v>145498.83699999997</v>
      </c>
      <c r="H10" s="20">
        <v>129570.19</v>
      </c>
      <c r="I10" s="57" t="s">
        <v>8</v>
      </c>
      <c r="J10" s="14" t="s">
        <v>57</v>
      </c>
      <c r="K10" s="14" t="s">
        <v>47</v>
      </c>
      <c r="L10" s="14" t="s">
        <v>8</v>
      </c>
      <c r="M10" s="47" t="s">
        <v>29</v>
      </c>
    </row>
    <row r="11" spans="2:13" x14ac:dyDescent="0.35">
      <c r="C11" s="7" t="s">
        <v>503</v>
      </c>
      <c r="F11" s="67">
        <v>167865.56599999999</v>
      </c>
      <c r="G11" s="67">
        <v>203449.321</v>
      </c>
      <c r="H11" s="20">
        <v>193667.20000000001</v>
      </c>
      <c r="I11" s="57" t="s">
        <v>8</v>
      </c>
      <c r="J11" s="14" t="s">
        <v>57</v>
      </c>
      <c r="K11" s="14" t="s">
        <v>47</v>
      </c>
      <c r="L11" s="14" t="s">
        <v>8</v>
      </c>
      <c r="M11" s="47" t="s">
        <v>29</v>
      </c>
    </row>
    <row r="12" spans="2:13" x14ac:dyDescent="0.35">
      <c r="C12" s="7" t="s">
        <v>504</v>
      </c>
      <c r="F12" s="67">
        <v>87162.945000000007</v>
      </c>
      <c r="G12" s="67">
        <v>150352.761</v>
      </c>
      <c r="H12" s="20">
        <v>113870.03</v>
      </c>
      <c r="I12" s="57" t="s">
        <v>8</v>
      </c>
      <c r="J12" s="14" t="s">
        <v>57</v>
      </c>
      <c r="K12" s="14" t="s">
        <v>47</v>
      </c>
      <c r="L12" s="14" t="s">
        <v>8</v>
      </c>
      <c r="M12" s="47" t="s">
        <v>29</v>
      </c>
    </row>
    <row r="13" spans="2:13" x14ac:dyDescent="0.35">
      <c r="F13" s="61"/>
      <c r="G13" s="61"/>
      <c r="H13" s="61"/>
      <c r="I13" s="61"/>
      <c r="J13" s="61"/>
      <c r="K13" s="61"/>
      <c r="L13" s="61"/>
      <c r="M13" s="61"/>
    </row>
    <row r="14" spans="2:13" x14ac:dyDescent="0.35">
      <c r="B14" s="16" t="s">
        <v>10</v>
      </c>
      <c r="F14" s="18"/>
      <c r="G14" s="18"/>
      <c r="H14" s="18"/>
    </row>
    <row r="15" spans="2:13" ht="86.25" customHeight="1" x14ac:dyDescent="0.35">
      <c r="B15" s="293" t="s">
        <v>505</v>
      </c>
      <c r="C15" s="294"/>
      <c r="D15" s="294"/>
      <c r="E15" s="294"/>
      <c r="F15" s="294"/>
      <c r="G15" s="294"/>
      <c r="H15" s="294"/>
      <c r="I15" s="294"/>
      <c r="J15" s="294"/>
      <c r="K15" s="294"/>
      <c r="L15" s="294"/>
      <c r="M15" s="295"/>
    </row>
    <row r="18" spans="2:13" x14ac:dyDescent="0.35">
      <c r="F18" s="292"/>
      <c r="G18" s="292"/>
      <c r="H18" s="292"/>
      <c r="J18" s="292" t="s">
        <v>234</v>
      </c>
      <c r="K18" s="292"/>
      <c r="L18" s="292"/>
      <c r="M18" s="292"/>
    </row>
    <row r="19" spans="2:13" ht="18.75" thickBot="1" x14ac:dyDescent="0.4">
      <c r="B19" s="10" t="s">
        <v>506</v>
      </c>
      <c r="C19" s="10"/>
      <c r="D19" s="10"/>
      <c r="E19" s="10"/>
      <c r="F19" s="11">
        <v>2020</v>
      </c>
      <c r="G19" s="12">
        <v>2021</v>
      </c>
      <c r="H19" s="12">
        <v>2022</v>
      </c>
      <c r="I19" s="27" t="s">
        <v>0</v>
      </c>
      <c r="J19" s="13" t="s">
        <v>1</v>
      </c>
      <c r="K19" s="13" t="s">
        <v>2</v>
      </c>
      <c r="L19" s="13" t="s">
        <v>3</v>
      </c>
      <c r="M19" s="13" t="s">
        <v>4</v>
      </c>
    </row>
    <row r="20" spans="2:13" ht="18.75" thickTop="1" x14ac:dyDescent="0.35">
      <c r="C20" s="7" t="s">
        <v>48</v>
      </c>
      <c r="F20" s="61">
        <v>100</v>
      </c>
      <c r="G20" s="61">
        <v>100</v>
      </c>
      <c r="H20" s="61">
        <v>100</v>
      </c>
      <c r="I20" s="57" t="s">
        <v>8</v>
      </c>
      <c r="J20" s="14" t="s">
        <v>57</v>
      </c>
      <c r="K20" s="14" t="s">
        <v>50</v>
      </c>
      <c r="L20" s="14" t="s">
        <v>8</v>
      </c>
      <c r="M20" s="47" t="s">
        <v>29</v>
      </c>
    </row>
    <row r="21" spans="2:13" x14ac:dyDescent="0.35">
      <c r="C21" s="7" t="s">
        <v>501</v>
      </c>
      <c r="F21" s="72" t="s">
        <v>8</v>
      </c>
      <c r="G21" s="72" t="s">
        <v>8</v>
      </c>
      <c r="H21" s="61">
        <v>100</v>
      </c>
      <c r="I21" s="57" t="s">
        <v>8</v>
      </c>
      <c r="J21" s="14" t="s">
        <v>57</v>
      </c>
      <c r="K21" s="14" t="s">
        <v>50</v>
      </c>
      <c r="L21" s="14" t="s">
        <v>8</v>
      </c>
      <c r="M21" s="47" t="s">
        <v>29</v>
      </c>
    </row>
    <row r="22" spans="2:13" x14ac:dyDescent="0.35">
      <c r="C22" s="7" t="s">
        <v>49</v>
      </c>
      <c r="F22" s="56">
        <v>100</v>
      </c>
      <c r="G22" s="56">
        <v>100</v>
      </c>
      <c r="H22" s="56">
        <v>100</v>
      </c>
      <c r="I22" s="57" t="s">
        <v>8</v>
      </c>
      <c r="J22" s="14" t="s">
        <v>57</v>
      </c>
      <c r="K22" s="14" t="s">
        <v>50</v>
      </c>
      <c r="L22" s="14" t="s">
        <v>8</v>
      </c>
      <c r="M22" s="47" t="s">
        <v>29</v>
      </c>
    </row>
    <row r="23" spans="2:13" x14ac:dyDescent="0.35">
      <c r="C23" s="7" t="s">
        <v>502</v>
      </c>
      <c r="F23" s="61">
        <v>0</v>
      </c>
      <c r="G23" s="61">
        <v>100</v>
      </c>
      <c r="H23" s="61">
        <v>100</v>
      </c>
      <c r="I23" s="57" t="s">
        <v>8</v>
      </c>
      <c r="J23" s="14" t="s">
        <v>57</v>
      </c>
      <c r="K23" s="14" t="s">
        <v>50</v>
      </c>
      <c r="L23" s="14" t="s">
        <v>8</v>
      </c>
      <c r="M23" s="47" t="s">
        <v>29</v>
      </c>
    </row>
    <row r="24" spans="2:13" x14ac:dyDescent="0.35">
      <c r="C24" s="7" t="s">
        <v>503</v>
      </c>
      <c r="F24" s="61">
        <v>100</v>
      </c>
      <c r="G24" s="61">
        <v>100</v>
      </c>
      <c r="H24" s="61">
        <v>100</v>
      </c>
      <c r="I24" s="57" t="s">
        <v>8</v>
      </c>
      <c r="J24" s="14" t="s">
        <v>57</v>
      </c>
      <c r="K24" s="14" t="s">
        <v>50</v>
      </c>
      <c r="L24" s="14" t="s">
        <v>8</v>
      </c>
      <c r="M24" s="47" t="s">
        <v>29</v>
      </c>
    </row>
    <row r="25" spans="2:13" x14ac:dyDescent="0.35">
      <c r="C25" s="7" t="s">
        <v>504</v>
      </c>
      <c r="F25" s="61">
        <v>100</v>
      </c>
      <c r="G25" s="61">
        <v>100</v>
      </c>
      <c r="H25" s="61">
        <v>100</v>
      </c>
      <c r="I25" s="57" t="s">
        <v>8</v>
      </c>
      <c r="J25" s="14" t="s">
        <v>57</v>
      </c>
      <c r="K25" s="14" t="s">
        <v>50</v>
      </c>
      <c r="L25" s="14" t="s">
        <v>8</v>
      </c>
      <c r="M25" s="47" t="s">
        <v>29</v>
      </c>
    </row>
    <row r="26" spans="2:13" x14ac:dyDescent="0.35">
      <c r="F26" s="61"/>
      <c r="G26" s="61"/>
      <c r="H26" s="61"/>
      <c r="I26" s="61"/>
      <c r="J26" s="61"/>
      <c r="K26" s="61"/>
      <c r="L26" s="61"/>
      <c r="M26" s="61"/>
    </row>
    <row r="27" spans="2:13" x14ac:dyDescent="0.35">
      <c r="B27" s="16" t="s">
        <v>10</v>
      </c>
      <c r="F27" s="18"/>
      <c r="G27" s="18"/>
      <c r="H27" s="18"/>
    </row>
    <row r="28" spans="2:13" ht="72" customHeight="1" x14ac:dyDescent="0.35">
      <c r="B28" s="293" t="s">
        <v>505</v>
      </c>
      <c r="C28" s="294"/>
      <c r="D28" s="294"/>
      <c r="E28" s="294"/>
      <c r="F28" s="294"/>
      <c r="G28" s="294"/>
      <c r="H28" s="294"/>
      <c r="I28" s="294"/>
      <c r="J28" s="294"/>
      <c r="K28" s="294"/>
      <c r="L28" s="294"/>
      <c r="M28" s="295"/>
    </row>
    <row r="29" spans="2:13" ht="36.75" customHeight="1" x14ac:dyDescent="0.35">
      <c r="B29" s="43"/>
      <c r="C29" s="43"/>
      <c r="D29" s="43"/>
      <c r="E29" s="43"/>
      <c r="F29" s="43"/>
      <c r="G29" s="43"/>
      <c r="H29" s="43"/>
      <c r="I29" s="43"/>
      <c r="J29" s="43"/>
      <c r="K29" s="43"/>
      <c r="L29" s="43"/>
      <c r="M29" s="43"/>
    </row>
    <row r="30" spans="2:13" x14ac:dyDescent="0.35">
      <c r="F30" s="292"/>
      <c r="G30" s="292"/>
      <c r="H30" s="292"/>
      <c r="J30" s="292" t="s">
        <v>234</v>
      </c>
      <c r="K30" s="292"/>
      <c r="L30" s="292"/>
      <c r="M30" s="292"/>
    </row>
    <row r="31" spans="2:13" ht="18.75" thickBot="1" x14ac:dyDescent="0.4">
      <c r="B31" s="10" t="s">
        <v>507</v>
      </c>
      <c r="C31" s="10"/>
      <c r="D31" s="10"/>
      <c r="E31" s="10"/>
      <c r="F31" s="11">
        <v>2020</v>
      </c>
      <c r="G31" s="12">
        <v>2021</v>
      </c>
      <c r="H31" s="12">
        <v>2022</v>
      </c>
      <c r="I31" s="27" t="s">
        <v>0</v>
      </c>
      <c r="J31" s="13" t="s">
        <v>1</v>
      </c>
      <c r="K31" s="13" t="s">
        <v>2</v>
      </c>
      <c r="L31" s="13" t="s">
        <v>3</v>
      </c>
      <c r="M31" s="13" t="s">
        <v>4</v>
      </c>
    </row>
    <row r="32" spans="2:13" ht="18.75" thickTop="1" x14ac:dyDescent="0.35">
      <c r="C32" s="7" t="s">
        <v>508</v>
      </c>
      <c r="F32" s="161" t="s">
        <v>8</v>
      </c>
      <c r="G32" s="161" t="s">
        <v>8</v>
      </c>
      <c r="H32" s="162">
        <v>4.36E-2</v>
      </c>
      <c r="I32" s="57" t="s">
        <v>8</v>
      </c>
      <c r="J32" s="14" t="s">
        <v>57</v>
      </c>
      <c r="K32" s="14" t="s">
        <v>50</v>
      </c>
      <c r="L32" s="14" t="s">
        <v>8</v>
      </c>
      <c r="M32" s="47" t="s">
        <v>29</v>
      </c>
    </row>
    <row r="33" spans="2:13" x14ac:dyDescent="0.35">
      <c r="C33" s="7" t="s">
        <v>509</v>
      </c>
      <c r="F33" s="161" t="s">
        <v>8</v>
      </c>
      <c r="G33" s="161" t="s">
        <v>8</v>
      </c>
      <c r="H33" s="163">
        <v>0.13550000000000001</v>
      </c>
      <c r="I33" s="57" t="s">
        <v>8</v>
      </c>
      <c r="J33" s="14" t="s">
        <v>57</v>
      </c>
      <c r="K33" s="14" t="s">
        <v>50</v>
      </c>
      <c r="L33" s="14" t="s">
        <v>8</v>
      </c>
      <c r="M33" s="47" t="s">
        <v>29</v>
      </c>
    </row>
    <row r="34" spans="2:13" x14ac:dyDescent="0.35">
      <c r="C34" s="7" t="s">
        <v>510</v>
      </c>
      <c r="F34" s="161" t="s">
        <v>8</v>
      </c>
      <c r="G34" s="161" t="s">
        <v>8</v>
      </c>
      <c r="H34" s="164">
        <v>0.2964</v>
      </c>
      <c r="I34" s="57" t="s">
        <v>8</v>
      </c>
      <c r="J34" s="14" t="s">
        <v>57</v>
      </c>
      <c r="K34" s="14" t="s">
        <v>50</v>
      </c>
      <c r="L34" s="14" t="s">
        <v>8</v>
      </c>
      <c r="M34" s="47" t="s">
        <v>29</v>
      </c>
    </row>
    <row r="35" spans="2:13" x14ac:dyDescent="0.35">
      <c r="C35" s="7" t="s">
        <v>511</v>
      </c>
      <c r="F35" s="161" t="s">
        <v>8</v>
      </c>
      <c r="G35" s="161" t="s">
        <v>8</v>
      </c>
      <c r="H35" s="163">
        <v>5.0799999999999998E-2</v>
      </c>
      <c r="I35" s="57" t="s">
        <v>8</v>
      </c>
      <c r="J35" s="14" t="s">
        <v>57</v>
      </c>
      <c r="K35" s="14" t="s">
        <v>50</v>
      </c>
      <c r="L35" s="14" t="s">
        <v>8</v>
      </c>
      <c r="M35" s="47" t="s">
        <v>29</v>
      </c>
    </row>
    <row r="36" spans="2:13" x14ac:dyDescent="0.35">
      <c r="C36" s="7" t="s">
        <v>512</v>
      </c>
      <c r="F36" s="161" t="s">
        <v>8</v>
      </c>
      <c r="G36" s="161" t="s">
        <v>8</v>
      </c>
      <c r="H36" s="163">
        <v>2.7000000000000001E-3</v>
      </c>
      <c r="I36" s="57" t="s">
        <v>8</v>
      </c>
      <c r="J36" s="14" t="s">
        <v>57</v>
      </c>
      <c r="K36" s="14" t="s">
        <v>50</v>
      </c>
      <c r="L36" s="14" t="s">
        <v>8</v>
      </c>
      <c r="M36" s="47" t="s">
        <v>29</v>
      </c>
    </row>
    <row r="37" spans="2:13" x14ac:dyDescent="0.35">
      <c r="C37" s="7" t="s">
        <v>513</v>
      </c>
      <c r="F37" s="161" t="s">
        <v>8</v>
      </c>
      <c r="G37" s="161" t="s">
        <v>8</v>
      </c>
      <c r="H37" s="163">
        <v>3.32E-2</v>
      </c>
      <c r="I37" s="57" t="s">
        <v>8</v>
      </c>
      <c r="J37" s="14" t="s">
        <v>57</v>
      </c>
      <c r="K37" s="14" t="s">
        <v>50</v>
      </c>
      <c r="L37" s="14" t="s">
        <v>8</v>
      </c>
      <c r="M37" s="47" t="s">
        <v>29</v>
      </c>
    </row>
    <row r="38" spans="2:13" x14ac:dyDescent="0.35">
      <c r="F38" s="61"/>
      <c r="G38" s="61"/>
      <c r="H38" s="61"/>
      <c r="I38" s="61"/>
      <c r="J38" s="61"/>
      <c r="K38" s="61"/>
      <c r="L38" s="61"/>
      <c r="M38" s="61"/>
    </row>
    <row r="39" spans="2:13" x14ac:dyDescent="0.35">
      <c r="B39" s="16" t="s">
        <v>10</v>
      </c>
      <c r="F39" s="18"/>
      <c r="G39" s="18"/>
      <c r="H39" s="18"/>
    </row>
    <row r="40" spans="2:13" ht="141" customHeight="1" x14ac:dyDescent="0.35">
      <c r="B40" s="293" t="s">
        <v>514</v>
      </c>
      <c r="C40" s="294"/>
      <c r="D40" s="294"/>
      <c r="E40" s="294"/>
      <c r="F40" s="294"/>
      <c r="G40" s="294"/>
      <c r="H40" s="294"/>
      <c r="I40" s="294"/>
      <c r="J40" s="294"/>
      <c r="K40" s="294"/>
      <c r="L40" s="294"/>
      <c r="M40" s="295"/>
    </row>
    <row r="41" spans="2:13" ht="30" customHeight="1" x14ac:dyDescent="0.35">
      <c r="B41" s="43"/>
      <c r="C41" s="43"/>
      <c r="D41" s="43"/>
      <c r="E41" s="43"/>
      <c r="F41" s="43"/>
      <c r="G41" s="43"/>
      <c r="H41" s="43"/>
      <c r="I41" s="43"/>
      <c r="J41" s="43"/>
      <c r="K41" s="43"/>
      <c r="L41" s="43"/>
      <c r="M41" s="43"/>
    </row>
    <row r="42" spans="2:13" x14ac:dyDescent="0.35">
      <c r="F42" s="292"/>
      <c r="G42" s="292"/>
      <c r="H42" s="292"/>
      <c r="J42" s="292" t="s">
        <v>234</v>
      </c>
      <c r="K42" s="292"/>
      <c r="L42" s="292"/>
      <c r="M42" s="292"/>
    </row>
    <row r="43" spans="2:13" ht="18.75" thickBot="1" x14ac:dyDescent="0.4">
      <c r="B43" s="10" t="s">
        <v>515</v>
      </c>
      <c r="C43" s="10"/>
      <c r="D43" s="10"/>
      <c r="E43" s="10"/>
      <c r="F43" s="11">
        <v>2020</v>
      </c>
      <c r="G43" s="12">
        <v>2021</v>
      </c>
      <c r="H43" s="12">
        <v>2022</v>
      </c>
      <c r="I43" s="27" t="s">
        <v>0</v>
      </c>
      <c r="J43" s="13" t="s">
        <v>1</v>
      </c>
      <c r="K43" s="13" t="s">
        <v>2</v>
      </c>
      <c r="L43" s="13" t="s">
        <v>3</v>
      </c>
      <c r="M43" s="13" t="s">
        <v>4</v>
      </c>
    </row>
    <row r="44" spans="2:13" ht="18.75" thickTop="1" x14ac:dyDescent="0.35">
      <c r="B44" s="7" t="s">
        <v>516</v>
      </c>
      <c r="F44" s="67">
        <v>1442239.61</v>
      </c>
      <c r="G44" s="67">
        <v>1727106.17</v>
      </c>
      <c r="H44" s="50">
        <v>1658137.26</v>
      </c>
      <c r="I44" s="57" t="s">
        <v>8</v>
      </c>
      <c r="J44" s="14" t="s">
        <v>57</v>
      </c>
      <c r="K44" s="14" t="s">
        <v>50</v>
      </c>
      <c r="L44" s="14" t="s">
        <v>8</v>
      </c>
      <c r="M44" s="47" t="s">
        <v>29</v>
      </c>
    </row>
    <row r="45" spans="2:13" x14ac:dyDescent="0.35">
      <c r="C45" s="7" t="s">
        <v>517</v>
      </c>
      <c r="F45" s="67">
        <v>821610.48</v>
      </c>
      <c r="G45" s="67">
        <v>938628.94</v>
      </c>
      <c r="H45" s="50">
        <v>863916.73</v>
      </c>
      <c r="I45" s="57" t="s">
        <v>8</v>
      </c>
      <c r="J45" s="14" t="s">
        <v>57</v>
      </c>
      <c r="K45" s="14" t="s">
        <v>50</v>
      </c>
      <c r="L45" s="14" t="s">
        <v>8</v>
      </c>
      <c r="M45" s="47" t="s">
        <v>29</v>
      </c>
    </row>
    <row r="46" spans="2:13" x14ac:dyDescent="0.35">
      <c r="C46" s="7" t="s">
        <v>518</v>
      </c>
      <c r="F46" s="75" t="s">
        <v>8</v>
      </c>
      <c r="G46" s="75" t="s">
        <v>8</v>
      </c>
      <c r="H46" s="50">
        <v>3926.24</v>
      </c>
      <c r="I46" s="57" t="s">
        <v>8</v>
      </c>
      <c r="J46" s="14" t="s">
        <v>57</v>
      </c>
      <c r="K46" s="14" t="s">
        <v>50</v>
      </c>
      <c r="L46" s="14" t="s">
        <v>8</v>
      </c>
      <c r="M46" s="47" t="s">
        <v>29</v>
      </c>
    </row>
    <row r="47" spans="2:13" x14ac:dyDescent="0.35">
      <c r="C47" s="7" t="s">
        <v>51</v>
      </c>
      <c r="F47" s="67">
        <v>53172.79</v>
      </c>
      <c r="G47" s="67">
        <v>62496.32</v>
      </c>
      <c r="H47" s="50">
        <v>64462.39</v>
      </c>
      <c r="I47" s="57" t="s">
        <v>8</v>
      </c>
      <c r="J47" s="14" t="s">
        <v>57</v>
      </c>
      <c r="K47" s="14" t="s">
        <v>50</v>
      </c>
      <c r="L47" s="14" t="s">
        <v>8</v>
      </c>
      <c r="M47" s="47" t="s">
        <v>29</v>
      </c>
    </row>
    <row r="48" spans="2:13" x14ac:dyDescent="0.35">
      <c r="C48" s="7" t="s">
        <v>519</v>
      </c>
      <c r="F48" s="67">
        <v>567456.34</v>
      </c>
      <c r="G48" s="67">
        <v>725980.91</v>
      </c>
      <c r="H48" s="50">
        <v>725831.9</v>
      </c>
      <c r="I48" s="57" t="s">
        <v>8</v>
      </c>
      <c r="J48" s="14" t="s">
        <v>57</v>
      </c>
      <c r="K48" s="14" t="s">
        <v>50</v>
      </c>
      <c r="L48" s="14" t="s">
        <v>8</v>
      </c>
      <c r="M48" s="47" t="s">
        <v>29</v>
      </c>
    </row>
    <row r="50" spans="2:13" x14ac:dyDescent="0.35">
      <c r="B50" s="16" t="s">
        <v>10</v>
      </c>
      <c r="F50" s="18"/>
      <c r="G50" s="18"/>
      <c r="H50" s="18"/>
    </row>
    <row r="51" spans="2:13" ht="78" customHeight="1" x14ac:dyDescent="0.35">
      <c r="B51" s="293" t="s">
        <v>505</v>
      </c>
      <c r="C51" s="294"/>
      <c r="D51" s="294"/>
      <c r="E51" s="294"/>
      <c r="F51" s="294"/>
      <c r="G51" s="294"/>
      <c r="H51" s="294"/>
      <c r="I51" s="294"/>
      <c r="J51" s="294"/>
      <c r="K51" s="294"/>
      <c r="L51" s="294"/>
      <c r="M51" s="295"/>
    </row>
    <row r="53" spans="2:13" ht="18.75" customHeight="1" x14ac:dyDescent="0.35"/>
    <row r="54" spans="2:13" x14ac:dyDescent="0.35">
      <c r="F54" s="292"/>
      <c r="G54" s="292"/>
      <c r="H54" s="292"/>
      <c r="J54" s="292" t="s">
        <v>234</v>
      </c>
      <c r="K54" s="292"/>
      <c r="L54" s="292"/>
      <c r="M54" s="292"/>
    </row>
    <row r="55" spans="2:13" ht="18.75" thickBot="1" x14ac:dyDescent="0.4">
      <c r="B55" s="10" t="s">
        <v>520</v>
      </c>
      <c r="C55" s="10"/>
      <c r="D55" s="10"/>
      <c r="E55" s="10"/>
      <c r="F55" s="11">
        <v>2020</v>
      </c>
      <c r="G55" s="12">
        <v>2021</v>
      </c>
      <c r="H55" s="12">
        <v>2022</v>
      </c>
      <c r="I55" s="27" t="s">
        <v>0</v>
      </c>
      <c r="J55" s="13" t="s">
        <v>1</v>
      </c>
      <c r="K55" s="13" t="s">
        <v>2</v>
      </c>
      <c r="L55" s="13" t="s">
        <v>3</v>
      </c>
      <c r="M55" s="13" t="s">
        <v>4</v>
      </c>
    </row>
    <row r="56" spans="2:13" ht="18.75" thickTop="1" x14ac:dyDescent="0.35">
      <c r="B56" s="7" t="s">
        <v>521</v>
      </c>
      <c r="F56" s="65">
        <v>0</v>
      </c>
      <c r="G56" s="65" t="s">
        <v>8</v>
      </c>
      <c r="H56" s="65" t="s">
        <v>8</v>
      </c>
      <c r="I56" s="57" t="s">
        <v>8</v>
      </c>
      <c r="J56" s="14" t="s">
        <v>8</v>
      </c>
      <c r="K56" s="14" t="s">
        <v>52</v>
      </c>
      <c r="L56" s="14" t="s">
        <v>8</v>
      </c>
      <c r="M56" s="47" t="s">
        <v>29</v>
      </c>
    </row>
    <row r="57" spans="2:13" x14ac:dyDescent="0.35">
      <c r="B57" s="7" t="s">
        <v>522</v>
      </c>
      <c r="F57" s="65" t="s">
        <v>8</v>
      </c>
      <c r="G57" s="65" t="s">
        <v>8</v>
      </c>
      <c r="H57" s="65" t="s">
        <v>8</v>
      </c>
      <c r="I57" s="57" t="s">
        <v>8</v>
      </c>
      <c r="J57" s="14" t="s">
        <v>8</v>
      </c>
      <c r="K57" s="14" t="s">
        <v>53</v>
      </c>
      <c r="L57" s="14" t="s">
        <v>8</v>
      </c>
      <c r="M57" s="47" t="s">
        <v>29</v>
      </c>
    </row>
    <row r="58" spans="2:13" x14ac:dyDescent="0.35">
      <c r="B58" s="71"/>
      <c r="F58" s="20"/>
      <c r="G58" s="20"/>
      <c r="H58" s="20"/>
      <c r="I58" s="20"/>
      <c r="J58" s="20"/>
      <c r="K58" s="20"/>
      <c r="L58" s="20"/>
      <c r="M58" s="20"/>
    </row>
    <row r="60" spans="2:13" x14ac:dyDescent="0.35">
      <c r="B60" s="16" t="s">
        <v>10</v>
      </c>
      <c r="F60" s="18"/>
      <c r="G60" s="18"/>
      <c r="H60" s="18"/>
    </row>
    <row r="61" spans="2:13" ht="68.25" customHeight="1" x14ac:dyDescent="0.35">
      <c r="B61" s="293" t="s">
        <v>523</v>
      </c>
      <c r="C61" s="294"/>
      <c r="D61" s="294"/>
      <c r="E61" s="294"/>
      <c r="F61" s="294"/>
      <c r="G61" s="294"/>
      <c r="H61" s="294"/>
      <c r="I61" s="294"/>
      <c r="J61" s="294"/>
      <c r="K61" s="294"/>
      <c r="L61" s="294"/>
      <c r="M61" s="295"/>
    </row>
    <row r="64" spans="2:13" x14ac:dyDescent="0.35">
      <c r="F64" s="292"/>
      <c r="G64" s="292"/>
      <c r="H64" s="292"/>
      <c r="J64" s="292" t="s">
        <v>234</v>
      </c>
      <c r="K64" s="292"/>
      <c r="L64" s="292"/>
      <c r="M64" s="292"/>
    </row>
    <row r="65" spans="2:13" ht="18.75" thickBot="1" x14ac:dyDescent="0.4">
      <c r="B65" s="10" t="s">
        <v>524</v>
      </c>
      <c r="C65" s="10"/>
      <c r="D65" s="10"/>
      <c r="E65" s="10"/>
      <c r="F65" s="11">
        <v>2020</v>
      </c>
      <c r="G65" s="12">
        <v>2021</v>
      </c>
      <c r="H65" s="12">
        <v>2022</v>
      </c>
      <c r="I65" s="27" t="s">
        <v>0</v>
      </c>
      <c r="J65" s="13" t="s">
        <v>1</v>
      </c>
      <c r="K65" s="13" t="s">
        <v>2</v>
      </c>
      <c r="L65" s="13" t="s">
        <v>3</v>
      </c>
      <c r="M65" s="13" t="s">
        <v>4</v>
      </c>
    </row>
    <row r="66" spans="2:13" ht="18.75" thickTop="1" x14ac:dyDescent="0.35">
      <c r="B66" s="7" t="s">
        <v>525</v>
      </c>
      <c r="F66" s="65">
        <v>0</v>
      </c>
      <c r="G66" s="72">
        <v>33</v>
      </c>
      <c r="H66" s="72">
        <v>132</v>
      </c>
      <c r="I66" s="57" t="s">
        <v>8</v>
      </c>
      <c r="J66" s="14" t="s">
        <v>8</v>
      </c>
      <c r="K66" s="14" t="s">
        <v>47</v>
      </c>
      <c r="L66" s="14" t="s">
        <v>8</v>
      </c>
      <c r="M66" s="47" t="s">
        <v>29</v>
      </c>
    </row>
    <row r="67" spans="2:13" x14ac:dyDescent="0.35">
      <c r="B67" s="71" t="s">
        <v>526</v>
      </c>
      <c r="F67" s="20"/>
      <c r="G67" s="20"/>
      <c r="H67" s="20"/>
      <c r="I67" s="20"/>
      <c r="J67" s="20"/>
      <c r="K67" s="20"/>
      <c r="L67" s="20"/>
      <c r="M67" s="20"/>
    </row>
    <row r="69" spans="2:13" x14ac:dyDescent="0.35">
      <c r="B69" s="16" t="s">
        <v>10</v>
      </c>
      <c r="F69" s="18"/>
      <c r="G69" s="18"/>
      <c r="H69" s="18"/>
    </row>
    <row r="70" spans="2:13" ht="92.25" customHeight="1" x14ac:dyDescent="0.35">
      <c r="B70" s="293" t="s">
        <v>527</v>
      </c>
      <c r="C70" s="294"/>
      <c r="D70" s="294"/>
      <c r="E70" s="294"/>
      <c r="F70" s="294"/>
      <c r="G70" s="294"/>
      <c r="H70" s="294"/>
      <c r="I70" s="294"/>
      <c r="J70" s="294"/>
      <c r="K70" s="294"/>
      <c r="L70" s="294"/>
      <c r="M70" s="295"/>
    </row>
  </sheetData>
  <mergeCells count="18">
    <mergeCell ref="F30:H30"/>
    <mergeCell ref="J30:M30"/>
    <mergeCell ref="B40:M40"/>
    <mergeCell ref="B28:M28"/>
    <mergeCell ref="F4:H4"/>
    <mergeCell ref="J4:M4"/>
    <mergeCell ref="B15:M15"/>
    <mergeCell ref="F18:H18"/>
    <mergeCell ref="J18:M18"/>
    <mergeCell ref="B70:M70"/>
    <mergeCell ref="F42:H42"/>
    <mergeCell ref="J42:M42"/>
    <mergeCell ref="B51:M51"/>
    <mergeCell ref="F54:H54"/>
    <mergeCell ref="J54:M54"/>
    <mergeCell ref="B61:M61"/>
    <mergeCell ref="F64:H64"/>
    <mergeCell ref="J64:M64"/>
  </mergeCells>
  <phoneticPr fontId="7" type="noConversion"/>
  <pageMargins left="0.511811024" right="0.511811024" top="0.78740157499999996" bottom="0.78740157499999996" header="0.31496062000000002" footer="0.31496062000000002"/>
  <pageSetup paperSize="9" orientation="portrait" r:id="rId1"/>
  <ignoredErrors>
    <ignoredError sqref="M47:M48 M66 M56:M57 M6:M12 M20:M25 M44:M46 M32:M37"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3E8A7-3651-4B6B-BA98-F6DB2D7A6638}">
  <sheetPr codeName="Sheet11"/>
  <dimension ref="B2:M50"/>
  <sheetViews>
    <sheetView showGridLines="0" zoomScale="90" zoomScaleNormal="90" workbookViewId="0">
      <selection activeCell="B16" sqref="B16:M16"/>
    </sheetView>
  </sheetViews>
  <sheetFormatPr defaultRowHeight="18" x14ac:dyDescent="0.35"/>
  <cols>
    <col min="1" max="1" width="3.42578125" style="7" customWidth="1"/>
    <col min="2" max="4" width="9.140625" style="7"/>
    <col min="5" max="5" width="33.7109375" style="7" customWidth="1"/>
    <col min="6" max="6" width="14.85546875" style="7" customWidth="1"/>
    <col min="7" max="7" width="16.28515625" style="7" customWidth="1"/>
    <col min="8" max="8" width="18.28515625" style="7" customWidth="1"/>
    <col min="9" max="9" width="37.7109375" style="14" customWidth="1"/>
    <col min="10" max="11" width="13.85546875" style="14" customWidth="1"/>
    <col min="12" max="12" width="11.7109375" style="14" customWidth="1"/>
    <col min="13" max="13" width="14.85546875" style="14" customWidth="1"/>
    <col min="14" max="16384" width="9.140625" style="7"/>
  </cols>
  <sheetData>
    <row r="2" spans="2:13" ht="24" x14ac:dyDescent="0.45">
      <c r="B2" s="89" t="s">
        <v>182</v>
      </c>
    </row>
    <row r="3" spans="2:13" ht="15" customHeight="1" x14ac:dyDescent="0.35"/>
    <row r="4" spans="2:13" ht="21.75" customHeight="1" x14ac:dyDescent="0.35">
      <c r="F4" s="292"/>
      <c r="G4" s="292"/>
      <c r="H4" s="292"/>
      <c r="J4" s="292" t="s">
        <v>234</v>
      </c>
      <c r="K4" s="292"/>
      <c r="L4" s="292"/>
      <c r="M4" s="292"/>
    </row>
    <row r="5" spans="2:13" ht="21" customHeight="1" thickBot="1" x14ac:dyDescent="0.4">
      <c r="B5" s="10" t="s">
        <v>528</v>
      </c>
      <c r="C5" s="10"/>
      <c r="D5" s="10"/>
      <c r="E5" s="10"/>
      <c r="F5" s="11">
        <v>2020</v>
      </c>
      <c r="G5" s="12">
        <v>2021</v>
      </c>
      <c r="H5" s="12">
        <v>2022</v>
      </c>
      <c r="I5" s="27" t="s">
        <v>0</v>
      </c>
      <c r="J5" s="13" t="s">
        <v>1</v>
      </c>
      <c r="K5" s="13" t="s">
        <v>2</v>
      </c>
      <c r="L5" s="13" t="s">
        <v>3</v>
      </c>
      <c r="M5" s="13" t="s">
        <v>4</v>
      </c>
    </row>
    <row r="6" spans="2:13" ht="18.75" thickTop="1" x14ac:dyDescent="0.35">
      <c r="B6" s="16" t="s">
        <v>529</v>
      </c>
      <c r="F6" s="166">
        <v>26</v>
      </c>
      <c r="G6" s="167">
        <v>11</v>
      </c>
      <c r="H6" s="16">
        <v>20</v>
      </c>
      <c r="I6" s="57" t="s">
        <v>8</v>
      </c>
      <c r="J6" s="14" t="s">
        <v>35</v>
      </c>
      <c r="K6" s="14" t="s">
        <v>36</v>
      </c>
      <c r="L6" s="14" t="s">
        <v>8</v>
      </c>
      <c r="M6" s="14" t="s">
        <v>37</v>
      </c>
    </row>
    <row r="7" spans="2:13" x14ac:dyDescent="0.35">
      <c r="B7" s="7" t="s">
        <v>532</v>
      </c>
      <c r="F7" s="19">
        <v>1.31</v>
      </c>
      <c r="G7" s="46">
        <v>0.53</v>
      </c>
      <c r="H7" s="7">
        <v>0.8</v>
      </c>
      <c r="I7" s="57" t="s">
        <v>8</v>
      </c>
      <c r="J7" s="14" t="s">
        <v>35</v>
      </c>
      <c r="K7" s="14" t="s">
        <v>36</v>
      </c>
      <c r="L7" s="14" t="s">
        <v>8</v>
      </c>
      <c r="M7" s="14" t="s">
        <v>37</v>
      </c>
    </row>
    <row r="8" spans="2:13" x14ac:dyDescent="0.35">
      <c r="B8" s="16" t="s">
        <v>530</v>
      </c>
      <c r="F8" s="168">
        <v>255</v>
      </c>
      <c r="G8" s="167">
        <v>325</v>
      </c>
      <c r="H8" s="16">
        <v>242</v>
      </c>
      <c r="I8" s="57" t="s">
        <v>8</v>
      </c>
      <c r="J8" s="14" t="s">
        <v>35</v>
      </c>
      <c r="K8" s="14" t="s">
        <v>36</v>
      </c>
      <c r="L8" s="14" t="s">
        <v>8</v>
      </c>
      <c r="M8" s="14" t="s">
        <v>37</v>
      </c>
    </row>
    <row r="9" spans="2:13" x14ac:dyDescent="0.35">
      <c r="B9" s="7" t="s">
        <v>653</v>
      </c>
      <c r="F9" s="19">
        <v>20.66</v>
      </c>
      <c r="G9" s="46">
        <v>76.75</v>
      </c>
      <c r="H9" s="7">
        <v>14.23</v>
      </c>
      <c r="I9" s="57" t="s">
        <v>8</v>
      </c>
      <c r="J9" s="14" t="s">
        <v>35</v>
      </c>
      <c r="K9" s="14" t="s">
        <v>36</v>
      </c>
      <c r="L9" s="14" t="s">
        <v>8</v>
      </c>
      <c r="M9" s="14" t="s">
        <v>37</v>
      </c>
    </row>
    <row r="10" spans="2:13" x14ac:dyDescent="0.35">
      <c r="B10" s="16" t="s">
        <v>533</v>
      </c>
      <c r="F10" s="169" t="s">
        <v>8</v>
      </c>
      <c r="G10" s="169" t="s">
        <v>8</v>
      </c>
      <c r="H10" s="168">
        <v>4</v>
      </c>
      <c r="I10" s="57" t="s">
        <v>8</v>
      </c>
      <c r="J10" s="14" t="s">
        <v>35</v>
      </c>
      <c r="K10" s="14" t="s">
        <v>36</v>
      </c>
      <c r="L10" s="14" t="s">
        <v>8</v>
      </c>
      <c r="M10" s="14" t="s">
        <v>37</v>
      </c>
    </row>
    <row r="11" spans="2:13" x14ac:dyDescent="0.35">
      <c r="B11" s="7" t="s">
        <v>534</v>
      </c>
      <c r="F11" s="66" t="s">
        <v>8</v>
      </c>
      <c r="G11" s="66" t="s">
        <v>8</v>
      </c>
      <c r="H11" s="19">
        <v>14.07</v>
      </c>
      <c r="I11" s="57" t="s">
        <v>8</v>
      </c>
      <c r="J11" s="14" t="s">
        <v>35</v>
      </c>
      <c r="K11" s="14" t="s">
        <v>36</v>
      </c>
      <c r="L11" s="14" t="s">
        <v>8</v>
      </c>
      <c r="M11" s="14" t="s">
        <v>37</v>
      </c>
    </row>
    <row r="12" spans="2:13" x14ac:dyDescent="0.35">
      <c r="B12" s="16" t="s">
        <v>531</v>
      </c>
      <c r="F12" s="169" t="s">
        <v>8</v>
      </c>
      <c r="G12" s="169" t="s">
        <v>8</v>
      </c>
      <c r="H12" s="170">
        <v>0</v>
      </c>
      <c r="I12" s="57" t="s">
        <v>8</v>
      </c>
      <c r="J12" s="14" t="s">
        <v>35</v>
      </c>
      <c r="K12" s="14" t="s">
        <v>36</v>
      </c>
      <c r="L12" s="14" t="s">
        <v>8</v>
      </c>
      <c r="M12" s="14" t="s">
        <v>37</v>
      </c>
    </row>
    <row r="13" spans="2:13" x14ac:dyDescent="0.35">
      <c r="B13" s="7" t="s">
        <v>535</v>
      </c>
      <c r="F13" s="66" t="s">
        <v>8</v>
      </c>
      <c r="G13" s="66" t="s">
        <v>8</v>
      </c>
      <c r="H13" s="165">
        <v>0</v>
      </c>
      <c r="I13" s="57" t="s">
        <v>8</v>
      </c>
      <c r="J13" s="14" t="s">
        <v>35</v>
      </c>
      <c r="K13" s="14" t="s">
        <v>36</v>
      </c>
      <c r="L13" s="14" t="s">
        <v>8</v>
      </c>
      <c r="M13" s="14" t="s">
        <v>37</v>
      </c>
    </row>
    <row r="14" spans="2:13" x14ac:dyDescent="0.35">
      <c r="F14" s="19"/>
      <c r="G14" s="19"/>
      <c r="H14" s="19"/>
      <c r="I14" s="19"/>
      <c r="J14" s="19"/>
      <c r="K14" s="19"/>
    </row>
    <row r="15" spans="2:13" x14ac:dyDescent="0.35">
      <c r="B15" s="16" t="s">
        <v>10</v>
      </c>
      <c r="F15" s="18"/>
      <c r="G15" s="18"/>
      <c r="H15" s="18"/>
    </row>
    <row r="16" spans="2:13" ht="99.75" customHeight="1" x14ac:dyDescent="0.35">
      <c r="B16" s="293" t="s">
        <v>654</v>
      </c>
      <c r="C16" s="294"/>
      <c r="D16" s="294"/>
      <c r="E16" s="294"/>
      <c r="F16" s="294"/>
      <c r="G16" s="294"/>
      <c r="H16" s="294"/>
      <c r="I16" s="294"/>
      <c r="J16" s="294"/>
      <c r="K16" s="294"/>
      <c r="L16" s="294"/>
      <c r="M16" s="295"/>
    </row>
    <row r="18" spans="2:13" ht="17.25" customHeight="1" x14ac:dyDescent="0.35"/>
    <row r="19" spans="2:13" x14ac:dyDescent="0.35">
      <c r="F19" s="292"/>
      <c r="G19" s="292"/>
      <c r="H19" s="292"/>
      <c r="J19" s="292" t="s">
        <v>234</v>
      </c>
      <c r="K19" s="292"/>
      <c r="L19" s="292"/>
      <c r="M19" s="292"/>
    </row>
    <row r="20" spans="2:13" ht="18.75" thickBot="1" x14ac:dyDescent="0.4">
      <c r="B20" s="10" t="s">
        <v>655</v>
      </c>
      <c r="C20" s="10"/>
      <c r="D20" s="10"/>
      <c r="E20" s="10"/>
      <c r="F20" s="11">
        <v>2020</v>
      </c>
      <c r="G20" s="12">
        <v>2021</v>
      </c>
      <c r="H20" s="12">
        <v>2022</v>
      </c>
      <c r="I20" s="27" t="s">
        <v>0</v>
      </c>
      <c r="J20" s="13" t="s">
        <v>1</v>
      </c>
      <c r="K20" s="13" t="s">
        <v>2</v>
      </c>
      <c r="L20" s="13" t="s">
        <v>3</v>
      </c>
      <c r="M20" s="13" t="s">
        <v>4</v>
      </c>
    </row>
    <row r="21" spans="2:13" ht="18.75" thickTop="1" x14ac:dyDescent="0.35">
      <c r="B21" s="16" t="s">
        <v>656</v>
      </c>
      <c r="F21" s="166">
        <v>204</v>
      </c>
      <c r="G21" s="167">
        <v>185</v>
      </c>
      <c r="H21" s="16">
        <v>233</v>
      </c>
      <c r="I21" s="57" t="s">
        <v>8</v>
      </c>
      <c r="J21" s="14" t="s">
        <v>35</v>
      </c>
      <c r="K21" s="14" t="s">
        <v>36</v>
      </c>
      <c r="L21" s="14" t="s">
        <v>8</v>
      </c>
      <c r="M21" s="14" t="s">
        <v>37</v>
      </c>
    </row>
    <row r="22" spans="2:13" x14ac:dyDescent="0.35">
      <c r="B22" s="7" t="s">
        <v>532</v>
      </c>
      <c r="F22" s="19">
        <v>7.27</v>
      </c>
      <c r="G22" s="46">
        <v>8.99</v>
      </c>
      <c r="H22" s="7">
        <v>9.33</v>
      </c>
      <c r="I22" s="57" t="s">
        <v>8</v>
      </c>
      <c r="J22" s="14" t="s">
        <v>35</v>
      </c>
      <c r="K22" s="14" t="s">
        <v>36</v>
      </c>
      <c r="L22" s="14" t="s">
        <v>8</v>
      </c>
      <c r="M22" s="14" t="s">
        <v>37</v>
      </c>
    </row>
    <row r="23" spans="2:13" x14ac:dyDescent="0.35">
      <c r="B23" s="16" t="s">
        <v>657</v>
      </c>
      <c r="F23" s="168">
        <v>101</v>
      </c>
      <c r="G23" s="167">
        <v>183</v>
      </c>
      <c r="H23" s="16">
        <v>141</v>
      </c>
      <c r="I23" s="57" t="s">
        <v>8</v>
      </c>
      <c r="J23" s="14" t="s">
        <v>35</v>
      </c>
      <c r="K23" s="14" t="s">
        <v>36</v>
      </c>
      <c r="L23" s="14" t="s">
        <v>8</v>
      </c>
      <c r="M23" s="14" t="s">
        <v>37</v>
      </c>
    </row>
    <row r="24" spans="2:13" x14ac:dyDescent="0.35">
      <c r="B24" s="7" t="s">
        <v>533</v>
      </c>
      <c r="F24" s="19">
        <v>6.4</v>
      </c>
      <c r="G24" s="46">
        <v>36.44</v>
      </c>
      <c r="H24" s="7">
        <v>8.2899999999999991</v>
      </c>
      <c r="I24" s="57" t="s">
        <v>8</v>
      </c>
      <c r="J24" s="14" t="s">
        <v>35</v>
      </c>
      <c r="K24" s="14" t="s">
        <v>36</v>
      </c>
      <c r="L24" s="14" t="s">
        <v>8</v>
      </c>
      <c r="M24" s="14" t="s">
        <v>37</v>
      </c>
    </row>
    <row r="25" spans="2:13" x14ac:dyDescent="0.35">
      <c r="B25" s="16" t="s">
        <v>658</v>
      </c>
      <c r="F25" s="169" t="s">
        <v>8</v>
      </c>
      <c r="G25" s="169" t="s">
        <v>8</v>
      </c>
      <c r="H25" s="168">
        <v>7</v>
      </c>
      <c r="I25" s="57" t="s">
        <v>8</v>
      </c>
      <c r="J25" s="14" t="s">
        <v>35</v>
      </c>
      <c r="K25" s="14" t="s">
        <v>36</v>
      </c>
      <c r="L25" s="14" t="s">
        <v>8</v>
      </c>
      <c r="M25" s="14" t="s">
        <v>37</v>
      </c>
    </row>
    <row r="26" spans="2:13" x14ac:dyDescent="0.35">
      <c r="B26" s="7" t="s">
        <v>534</v>
      </c>
      <c r="F26" s="66" t="s">
        <v>8</v>
      </c>
      <c r="G26" s="66" t="s">
        <v>8</v>
      </c>
      <c r="H26" s="19">
        <v>24.63</v>
      </c>
      <c r="I26" s="57" t="s">
        <v>8</v>
      </c>
      <c r="J26" s="14" t="s">
        <v>35</v>
      </c>
      <c r="K26" s="14" t="s">
        <v>36</v>
      </c>
      <c r="L26" s="14" t="s">
        <v>8</v>
      </c>
      <c r="M26" s="14" t="s">
        <v>37</v>
      </c>
    </row>
    <row r="27" spans="2:13" x14ac:dyDescent="0.35">
      <c r="B27" s="16" t="s">
        <v>659</v>
      </c>
      <c r="F27" s="169" t="s">
        <v>8</v>
      </c>
      <c r="G27" s="169" t="s">
        <v>8</v>
      </c>
      <c r="H27" s="171">
        <v>3</v>
      </c>
      <c r="I27" s="57" t="s">
        <v>8</v>
      </c>
      <c r="J27" s="14" t="s">
        <v>35</v>
      </c>
      <c r="K27" s="14" t="s">
        <v>36</v>
      </c>
      <c r="L27" s="14" t="s">
        <v>8</v>
      </c>
      <c r="M27" s="14" t="s">
        <v>37</v>
      </c>
    </row>
    <row r="28" spans="2:13" x14ac:dyDescent="0.35">
      <c r="B28" s="7" t="s">
        <v>535</v>
      </c>
      <c r="F28" s="66" t="s">
        <v>8</v>
      </c>
      <c r="G28" s="66" t="s">
        <v>8</v>
      </c>
      <c r="H28" s="165">
        <v>20.56</v>
      </c>
      <c r="I28" s="57" t="s">
        <v>8</v>
      </c>
      <c r="J28" s="14" t="s">
        <v>35</v>
      </c>
      <c r="K28" s="14" t="s">
        <v>36</v>
      </c>
      <c r="L28" s="14" t="s">
        <v>8</v>
      </c>
      <c r="M28" s="14" t="s">
        <v>37</v>
      </c>
    </row>
    <row r="29" spans="2:13" ht="28.5" customHeight="1" x14ac:dyDescent="0.35"/>
    <row r="30" spans="2:13" x14ac:dyDescent="0.35">
      <c r="B30" s="16" t="s">
        <v>10</v>
      </c>
      <c r="F30" s="18"/>
      <c r="G30" s="18"/>
      <c r="H30" s="18"/>
    </row>
    <row r="31" spans="2:13" ht="92.25" customHeight="1" x14ac:dyDescent="0.35">
      <c r="B31" s="293" t="s">
        <v>654</v>
      </c>
      <c r="C31" s="294"/>
      <c r="D31" s="294"/>
      <c r="E31" s="294"/>
      <c r="F31" s="294"/>
      <c r="G31" s="294"/>
      <c r="H31" s="294"/>
      <c r="I31" s="294"/>
      <c r="J31" s="294"/>
      <c r="K31" s="294"/>
      <c r="L31" s="294"/>
      <c r="M31" s="295"/>
    </row>
    <row r="34" spans="2:13" x14ac:dyDescent="0.35">
      <c r="F34" s="14"/>
      <c r="G34" s="14"/>
      <c r="H34" s="14"/>
      <c r="J34" s="292" t="s">
        <v>234</v>
      </c>
      <c r="K34" s="292"/>
      <c r="L34" s="292"/>
      <c r="M34" s="292"/>
    </row>
    <row r="35" spans="2:13" ht="18.75" thickBot="1" x14ac:dyDescent="0.4">
      <c r="B35" s="10" t="s">
        <v>536</v>
      </c>
      <c r="C35" s="10"/>
      <c r="D35" s="10"/>
      <c r="E35" s="10"/>
      <c r="F35" s="11">
        <v>2019</v>
      </c>
      <c r="G35" s="11">
        <v>2020</v>
      </c>
      <c r="H35" s="12">
        <v>2021</v>
      </c>
      <c r="I35" s="27" t="s">
        <v>0</v>
      </c>
      <c r="J35" s="13" t="s">
        <v>1</v>
      </c>
      <c r="K35" s="13" t="s">
        <v>2</v>
      </c>
      <c r="L35" s="13" t="s">
        <v>3</v>
      </c>
      <c r="M35" s="13" t="s">
        <v>4</v>
      </c>
    </row>
    <row r="36" spans="2:13" ht="18.75" thickTop="1" x14ac:dyDescent="0.35">
      <c r="B36" s="7" t="s">
        <v>537</v>
      </c>
      <c r="F36" s="56">
        <v>2</v>
      </c>
      <c r="G36" s="55">
        <v>2</v>
      </c>
      <c r="H36" s="55">
        <v>2</v>
      </c>
      <c r="I36" s="57" t="s">
        <v>8</v>
      </c>
      <c r="J36" s="14" t="s">
        <v>38</v>
      </c>
      <c r="K36" s="14" t="s">
        <v>36</v>
      </c>
      <c r="L36" s="14" t="s">
        <v>8</v>
      </c>
      <c r="M36" s="14" t="s">
        <v>37</v>
      </c>
    </row>
    <row r="37" spans="2:13" x14ac:dyDescent="0.35">
      <c r="B37" s="7" t="s">
        <v>538</v>
      </c>
      <c r="F37" s="54">
        <v>943</v>
      </c>
      <c r="G37" s="55">
        <v>403</v>
      </c>
      <c r="H37" s="7">
        <v>219</v>
      </c>
      <c r="I37" s="57" t="s">
        <v>8</v>
      </c>
      <c r="J37" s="14" t="s">
        <v>38</v>
      </c>
      <c r="K37" s="14" t="s">
        <v>36</v>
      </c>
      <c r="L37" s="14" t="s">
        <v>8</v>
      </c>
      <c r="M37" s="14" t="s">
        <v>37</v>
      </c>
    </row>
    <row r="38" spans="2:13" x14ac:dyDescent="0.35">
      <c r="B38" s="7" t="s">
        <v>539</v>
      </c>
      <c r="F38" s="66" t="s">
        <v>8</v>
      </c>
      <c r="G38" s="66" t="s">
        <v>8</v>
      </c>
      <c r="H38" s="165">
        <v>0</v>
      </c>
      <c r="I38" s="57" t="s">
        <v>8</v>
      </c>
      <c r="J38" s="14" t="s">
        <v>38</v>
      </c>
      <c r="K38" s="14" t="s">
        <v>36</v>
      </c>
      <c r="L38" s="14" t="s">
        <v>8</v>
      </c>
      <c r="M38" s="14" t="s">
        <v>37</v>
      </c>
    </row>
    <row r="39" spans="2:13" x14ac:dyDescent="0.35">
      <c r="B39" s="7" t="s">
        <v>540</v>
      </c>
      <c r="F39" s="66" t="s">
        <v>8</v>
      </c>
      <c r="G39" s="66" t="s">
        <v>8</v>
      </c>
      <c r="H39" s="165">
        <v>0</v>
      </c>
      <c r="I39" s="57" t="s">
        <v>8</v>
      </c>
      <c r="J39" s="14" t="s">
        <v>38</v>
      </c>
      <c r="K39" s="14" t="s">
        <v>36</v>
      </c>
      <c r="L39" s="14" t="s">
        <v>8</v>
      </c>
      <c r="M39" s="14" t="s">
        <v>37</v>
      </c>
    </row>
    <row r="41" spans="2:13" x14ac:dyDescent="0.35">
      <c r="B41" s="16" t="s">
        <v>10</v>
      </c>
      <c r="F41" s="18"/>
      <c r="G41" s="18"/>
      <c r="H41" s="18"/>
    </row>
    <row r="42" spans="2:13" ht="47.25" customHeight="1" x14ac:dyDescent="0.35">
      <c r="B42" s="293" t="s">
        <v>541</v>
      </c>
      <c r="C42" s="294"/>
      <c r="D42" s="294"/>
      <c r="E42" s="294"/>
      <c r="F42" s="294"/>
      <c r="G42" s="294"/>
      <c r="H42" s="294"/>
      <c r="I42" s="294"/>
      <c r="J42" s="294"/>
      <c r="K42" s="294"/>
      <c r="L42" s="294"/>
      <c r="M42" s="295"/>
    </row>
    <row r="44" spans="2:13" x14ac:dyDescent="0.35">
      <c r="F44" s="14"/>
      <c r="G44" s="14"/>
      <c r="H44" s="14"/>
      <c r="J44" s="14" t="s">
        <v>234</v>
      </c>
    </row>
    <row r="45" spans="2:13" ht="18.75" thickBot="1" x14ac:dyDescent="0.4">
      <c r="B45" s="10" t="s">
        <v>542</v>
      </c>
      <c r="C45" s="10"/>
      <c r="D45" s="10"/>
      <c r="E45" s="10"/>
      <c r="F45" s="11">
        <v>2019</v>
      </c>
      <c r="G45" s="11">
        <v>2020</v>
      </c>
      <c r="H45" s="12">
        <v>2021</v>
      </c>
      <c r="I45" s="27" t="s">
        <v>0</v>
      </c>
      <c r="J45" s="13" t="s">
        <v>1</v>
      </c>
      <c r="K45" s="13" t="s">
        <v>2</v>
      </c>
      <c r="L45" s="13" t="s">
        <v>3</v>
      </c>
      <c r="M45" s="13" t="s">
        <v>4</v>
      </c>
    </row>
    <row r="46" spans="2:13" ht="18.75" thickTop="1" x14ac:dyDescent="0.35">
      <c r="B46" s="7" t="s">
        <v>543</v>
      </c>
      <c r="F46" s="54">
        <v>0</v>
      </c>
      <c r="G46" s="56">
        <v>0</v>
      </c>
      <c r="H46" s="55">
        <v>1</v>
      </c>
      <c r="I46" s="57" t="s">
        <v>8</v>
      </c>
      <c r="J46" s="14" t="s">
        <v>35</v>
      </c>
      <c r="K46" s="14" t="s">
        <v>36</v>
      </c>
      <c r="L46" s="14" t="s">
        <v>8</v>
      </c>
      <c r="M46" s="14" t="s">
        <v>37</v>
      </c>
    </row>
    <row r="47" spans="2:13" x14ac:dyDescent="0.35">
      <c r="B47" s="7" t="s">
        <v>544</v>
      </c>
      <c r="F47" s="54">
        <v>0</v>
      </c>
      <c r="G47" s="54">
        <v>0</v>
      </c>
      <c r="H47" s="54">
        <v>0</v>
      </c>
      <c r="I47" s="57" t="s">
        <v>8</v>
      </c>
      <c r="J47" s="14" t="s">
        <v>35</v>
      </c>
      <c r="K47" s="14" t="s">
        <v>36</v>
      </c>
      <c r="L47" s="14" t="s">
        <v>8</v>
      </c>
      <c r="M47" s="14" t="s">
        <v>37</v>
      </c>
    </row>
    <row r="49" spans="2:13" x14ac:dyDescent="0.35">
      <c r="B49" s="16" t="s">
        <v>10</v>
      </c>
      <c r="F49" s="18"/>
      <c r="G49" s="18"/>
      <c r="H49" s="18"/>
    </row>
    <row r="50" spans="2:13" ht="62.25" customHeight="1" x14ac:dyDescent="0.35">
      <c r="B50" s="293" t="s">
        <v>660</v>
      </c>
      <c r="C50" s="294"/>
      <c r="D50" s="294"/>
      <c r="E50" s="294"/>
      <c r="F50" s="294"/>
      <c r="G50" s="294"/>
      <c r="H50" s="294"/>
      <c r="I50" s="294"/>
      <c r="J50" s="294"/>
      <c r="K50" s="294"/>
      <c r="L50" s="294"/>
      <c r="M50" s="295"/>
    </row>
  </sheetData>
  <mergeCells count="9">
    <mergeCell ref="B31:M31"/>
    <mergeCell ref="B42:M42"/>
    <mergeCell ref="B50:M50"/>
    <mergeCell ref="F4:H4"/>
    <mergeCell ref="J4:M4"/>
    <mergeCell ref="B16:M16"/>
    <mergeCell ref="F19:H19"/>
    <mergeCell ref="J19:M19"/>
    <mergeCell ref="J34:M34"/>
  </mergeCells>
  <phoneticPr fontId="7" type="noConversion"/>
  <pageMargins left="0.511811024" right="0.511811024" top="0.78740157499999996" bottom="0.78740157499999996" header="0.31496062000000002" footer="0.31496062000000002"/>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427F8-B6CD-4D49-869F-40F31FC9486C}">
  <sheetPr codeName="Sheet12"/>
  <dimension ref="B2:M174"/>
  <sheetViews>
    <sheetView showGridLines="0" topLeftCell="B161" zoomScale="90" zoomScaleNormal="90" workbookViewId="0">
      <selection activeCell="B174" sqref="A1:XFD1048576"/>
    </sheetView>
  </sheetViews>
  <sheetFormatPr defaultRowHeight="18" x14ac:dyDescent="0.35"/>
  <cols>
    <col min="1" max="1" width="3.42578125" style="7" customWidth="1"/>
    <col min="2" max="4" width="9.140625" style="7"/>
    <col min="5" max="5" width="33.7109375" style="7" customWidth="1"/>
    <col min="6" max="6" width="14.85546875" style="7" customWidth="1"/>
    <col min="7" max="7" width="16.28515625" style="7" customWidth="1"/>
    <col min="8" max="8" width="18.28515625" style="7" customWidth="1"/>
    <col min="9" max="9" width="37.7109375" style="14" customWidth="1"/>
    <col min="10" max="11" width="13.85546875" style="14" customWidth="1"/>
    <col min="12" max="12" width="11.7109375" style="14" customWidth="1"/>
    <col min="13" max="13" width="14.85546875" style="14" customWidth="1"/>
    <col min="14" max="16384" width="9.140625" style="7"/>
  </cols>
  <sheetData>
    <row r="2" spans="2:13" ht="24" x14ac:dyDescent="0.45">
      <c r="B2" s="89" t="s">
        <v>181</v>
      </c>
    </row>
    <row r="3" spans="2:13" ht="15" customHeight="1" x14ac:dyDescent="0.35"/>
    <row r="4" spans="2:13" ht="21.75" customHeight="1" x14ac:dyDescent="0.35">
      <c r="F4" s="292"/>
      <c r="G4" s="292"/>
      <c r="H4" s="292"/>
      <c r="J4" s="292" t="s">
        <v>234</v>
      </c>
      <c r="K4" s="292"/>
      <c r="L4" s="292"/>
      <c r="M4" s="292"/>
    </row>
    <row r="5" spans="2:13" ht="21" customHeight="1" thickBot="1" x14ac:dyDescent="0.4">
      <c r="B5" s="10" t="s">
        <v>545</v>
      </c>
      <c r="C5" s="10"/>
      <c r="D5" s="10"/>
      <c r="E5" s="10"/>
      <c r="F5" s="11">
        <v>2020</v>
      </c>
      <c r="G5" s="12">
        <v>2021</v>
      </c>
      <c r="H5" s="12">
        <v>2022</v>
      </c>
      <c r="I5" s="27" t="s">
        <v>0</v>
      </c>
      <c r="J5" s="13" t="s">
        <v>1</v>
      </c>
      <c r="K5" s="13" t="s">
        <v>2</v>
      </c>
      <c r="L5" s="13" t="s">
        <v>3</v>
      </c>
      <c r="M5" s="13" t="s">
        <v>4</v>
      </c>
    </row>
    <row r="6" spans="2:13" ht="18.75" thickTop="1" x14ac:dyDescent="0.35">
      <c r="B6" s="7" t="s">
        <v>546</v>
      </c>
      <c r="F6" s="61">
        <v>19950</v>
      </c>
      <c r="G6" s="61">
        <v>21215</v>
      </c>
      <c r="H6" s="61">
        <v>23207</v>
      </c>
      <c r="I6" s="57" t="s">
        <v>8</v>
      </c>
      <c r="J6" s="47" t="s">
        <v>153</v>
      </c>
      <c r="K6" s="14" t="s">
        <v>8</v>
      </c>
      <c r="L6" s="14" t="s">
        <v>8</v>
      </c>
      <c r="M6" s="47" t="s">
        <v>39</v>
      </c>
    </row>
    <row r="7" spans="2:13" x14ac:dyDescent="0.35">
      <c r="C7" s="7" t="s">
        <v>547</v>
      </c>
      <c r="F7" s="61">
        <v>11539</v>
      </c>
      <c r="G7" s="61">
        <v>12041</v>
      </c>
      <c r="H7" s="61">
        <v>12800</v>
      </c>
      <c r="I7" s="57" t="s">
        <v>8</v>
      </c>
      <c r="J7" s="47" t="s">
        <v>153</v>
      </c>
      <c r="K7" s="14" t="s">
        <v>8</v>
      </c>
      <c r="L7" s="14" t="s">
        <v>8</v>
      </c>
      <c r="M7" s="47" t="s">
        <v>39</v>
      </c>
    </row>
    <row r="8" spans="2:13" x14ac:dyDescent="0.35">
      <c r="C8" s="7" t="s">
        <v>548</v>
      </c>
      <c r="F8" s="61">
        <v>2712</v>
      </c>
      <c r="G8" s="61">
        <v>2609</v>
      </c>
      <c r="H8" s="61">
        <v>2627</v>
      </c>
      <c r="I8" s="57" t="s">
        <v>8</v>
      </c>
      <c r="J8" s="47" t="s">
        <v>153</v>
      </c>
      <c r="K8" s="14" t="s">
        <v>8</v>
      </c>
      <c r="L8" s="14" t="s">
        <v>8</v>
      </c>
      <c r="M8" s="47" t="s">
        <v>39</v>
      </c>
    </row>
    <row r="9" spans="2:13" x14ac:dyDescent="0.35">
      <c r="C9" s="7" t="s">
        <v>549</v>
      </c>
      <c r="F9" s="61" t="s">
        <v>8</v>
      </c>
      <c r="G9" s="161" t="s">
        <v>8</v>
      </c>
      <c r="H9" s="61">
        <v>1040</v>
      </c>
      <c r="I9" s="57" t="s">
        <v>8</v>
      </c>
      <c r="J9" s="47" t="s">
        <v>153</v>
      </c>
      <c r="K9" s="14" t="s">
        <v>8</v>
      </c>
      <c r="L9" s="14" t="s">
        <v>8</v>
      </c>
      <c r="M9" s="47" t="s">
        <v>39</v>
      </c>
    </row>
    <row r="10" spans="2:13" x14ac:dyDescent="0.35">
      <c r="C10" s="7" t="s">
        <v>550</v>
      </c>
      <c r="F10" s="61">
        <v>27</v>
      </c>
      <c r="G10" s="61">
        <v>25</v>
      </c>
      <c r="H10" s="61">
        <v>25</v>
      </c>
      <c r="I10" s="57" t="s">
        <v>8</v>
      </c>
      <c r="J10" s="47" t="s">
        <v>153</v>
      </c>
      <c r="K10" s="14" t="s">
        <v>8</v>
      </c>
      <c r="L10" s="14" t="s">
        <v>8</v>
      </c>
      <c r="M10" s="47" t="s">
        <v>39</v>
      </c>
    </row>
    <row r="11" spans="2:13" x14ac:dyDescent="0.35">
      <c r="C11" s="7" t="s">
        <v>551</v>
      </c>
      <c r="F11" s="61">
        <v>2568</v>
      </c>
      <c r="G11" s="61">
        <v>1490</v>
      </c>
      <c r="H11" s="61">
        <v>1497</v>
      </c>
      <c r="I11" s="57" t="s">
        <v>8</v>
      </c>
      <c r="J11" s="47" t="s">
        <v>153</v>
      </c>
      <c r="K11" s="14" t="s">
        <v>8</v>
      </c>
      <c r="L11" s="14" t="s">
        <v>8</v>
      </c>
      <c r="M11" s="47" t="s">
        <v>39</v>
      </c>
    </row>
    <row r="12" spans="2:13" x14ac:dyDescent="0.35">
      <c r="C12" s="7" t="s">
        <v>552</v>
      </c>
      <c r="F12" s="61">
        <v>1878</v>
      </c>
      <c r="G12" s="61">
        <v>2912</v>
      </c>
      <c r="H12" s="61">
        <v>3141</v>
      </c>
      <c r="I12" s="57" t="s">
        <v>8</v>
      </c>
      <c r="J12" s="47" t="s">
        <v>153</v>
      </c>
      <c r="K12" s="14" t="s">
        <v>8</v>
      </c>
      <c r="L12" s="14" t="s">
        <v>8</v>
      </c>
      <c r="M12" s="47" t="s">
        <v>39</v>
      </c>
    </row>
    <row r="13" spans="2:13" x14ac:dyDescent="0.35">
      <c r="C13" s="7" t="s">
        <v>553</v>
      </c>
      <c r="F13" s="61">
        <v>1226</v>
      </c>
      <c r="G13" s="61">
        <v>2138</v>
      </c>
      <c r="H13" s="61">
        <v>2102</v>
      </c>
      <c r="I13" s="57" t="s">
        <v>8</v>
      </c>
      <c r="J13" s="47" t="s">
        <v>153</v>
      </c>
      <c r="K13" s="14" t="s">
        <v>8</v>
      </c>
      <c r="L13" s="14" t="s">
        <v>8</v>
      </c>
      <c r="M13" s="47" t="s">
        <v>39</v>
      </c>
    </row>
    <row r="14" spans="2:13" x14ac:dyDescent="0.35">
      <c r="F14" s="19"/>
      <c r="G14" s="19"/>
      <c r="H14" s="61"/>
    </row>
    <row r="15" spans="2:13" x14ac:dyDescent="0.35">
      <c r="F15" s="19"/>
      <c r="G15" s="19"/>
      <c r="H15" s="19"/>
      <c r="I15" s="19"/>
      <c r="J15" s="19"/>
      <c r="K15" s="19"/>
    </row>
    <row r="16" spans="2:13" x14ac:dyDescent="0.35">
      <c r="B16" s="16" t="s">
        <v>10</v>
      </c>
      <c r="F16" s="18"/>
      <c r="G16" s="18"/>
      <c r="H16" s="18"/>
    </row>
    <row r="17" spans="2:13" ht="58.5" customHeight="1" x14ac:dyDescent="0.35">
      <c r="B17" s="293" t="s">
        <v>554</v>
      </c>
      <c r="C17" s="294"/>
      <c r="D17" s="294"/>
      <c r="E17" s="294"/>
      <c r="F17" s="294"/>
      <c r="G17" s="294"/>
      <c r="H17" s="294"/>
      <c r="I17" s="294"/>
      <c r="J17" s="294"/>
      <c r="K17" s="294"/>
      <c r="L17" s="294"/>
      <c r="M17" s="295"/>
    </row>
    <row r="19" spans="2:13" x14ac:dyDescent="0.35">
      <c r="F19" s="292"/>
      <c r="G19" s="292"/>
      <c r="H19" s="292"/>
      <c r="J19" s="292" t="s">
        <v>234</v>
      </c>
      <c r="K19" s="292"/>
      <c r="L19" s="292"/>
      <c r="M19" s="292"/>
    </row>
    <row r="20" spans="2:13" ht="18.75" thickBot="1" x14ac:dyDescent="0.4">
      <c r="B20" s="10" t="s">
        <v>555</v>
      </c>
      <c r="C20" s="10"/>
      <c r="D20" s="10"/>
      <c r="E20" s="10"/>
      <c r="F20" s="11">
        <v>2020</v>
      </c>
      <c r="G20" s="12">
        <v>2021</v>
      </c>
      <c r="H20" s="12">
        <v>2022</v>
      </c>
      <c r="I20" s="27" t="s">
        <v>0</v>
      </c>
      <c r="J20" s="13" t="s">
        <v>1</v>
      </c>
      <c r="K20" s="13" t="s">
        <v>2</v>
      </c>
      <c r="L20" s="13" t="s">
        <v>3</v>
      </c>
      <c r="M20" s="13" t="s">
        <v>4</v>
      </c>
    </row>
    <row r="21" spans="2:13" ht="18.75" thickTop="1" x14ac:dyDescent="0.35">
      <c r="B21" s="7" t="s">
        <v>556</v>
      </c>
      <c r="F21" s="61">
        <v>19950</v>
      </c>
      <c r="G21" s="61">
        <v>21215</v>
      </c>
      <c r="H21" s="61">
        <v>23207</v>
      </c>
      <c r="I21" s="57" t="s">
        <v>8</v>
      </c>
      <c r="J21" s="14" t="s">
        <v>154</v>
      </c>
      <c r="K21" s="14" t="s">
        <v>8</v>
      </c>
      <c r="L21" s="14" t="s">
        <v>8</v>
      </c>
      <c r="M21" s="47" t="s">
        <v>40</v>
      </c>
    </row>
    <row r="22" spans="2:13" x14ac:dyDescent="0.35">
      <c r="C22" s="7" t="s">
        <v>557</v>
      </c>
      <c r="F22" s="61">
        <v>15119</v>
      </c>
      <c r="G22" s="61">
        <v>15901</v>
      </c>
      <c r="H22" s="157">
        <v>16963</v>
      </c>
      <c r="I22" s="57" t="s">
        <v>8</v>
      </c>
      <c r="J22" s="14" t="s">
        <v>154</v>
      </c>
      <c r="K22" s="14" t="s">
        <v>8</v>
      </c>
      <c r="L22" s="14" t="s">
        <v>8</v>
      </c>
      <c r="M22" s="47" t="s">
        <v>40</v>
      </c>
    </row>
    <row r="23" spans="2:13" x14ac:dyDescent="0.35">
      <c r="C23" s="7" t="s">
        <v>558</v>
      </c>
      <c r="F23" s="61">
        <v>4831</v>
      </c>
      <c r="G23" s="61">
        <v>5314</v>
      </c>
      <c r="H23" s="157">
        <v>6244</v>
      </c>
      <c r="I23" s="57" t="s">
        <v>8</v>
      </c>
      <c r="J23" s="14" t="s">
        <v>154</v>
      </c>
      <c r="K23" s="14" t="s">
        <v>8</v>
      </c>
      <c r="L23" s="14" t="s">
        <v>8</v>
      </c>
      <c r="M23" s="47" t="s">
        <v>40</v>
      </c>
    </row>
    <row r="25" spans="2:13" x14ac:dyDescent="0.35">
      <c r="B25" s="16" t="s">
        <v>10</v>
      </c>
      <c r="F25" s="18"/>
      <c r="G25" s="18"/>
      <c r="H25" s="18"/>
    </row>
    <row r="26" spans="2:13" ht="57.75" customHeight="1" x14ac:dyDescent="0.35">
      <c r="B26" s="293" t="s">
        <v>554</v>
      </c>
      <c r="C26" s="294"/>
      <c r="D26" s="294"/>
      <c r="E26" s="294"/>
      <c r="F26" s="294"/>
      <c r="G26" s="294"/>
      <c r="H26" s="294"/>
      <c r="I26" s="294"/>
      <c r="J26" s="294"/>
      <c r="K26" s="294"/>
      <c r="L26" s="294"/>
      <c r="M26" s="295"/>
    </row>
    <row r="27" spans="2:13" ht="24.75" customHeight="1" x14ac:dyDescent="0.35">
      <c r="B27" s="43"/>
      <c r="C27" s="43"/>
      <c r="D27" s="43"/>
      <c r="E27" s="43"/>
      <c r="F27" s="43"/>
      <c r="G27" s="43"/>
      <c r="H27" s="43"/>
      <c r="I27" s="43"/>
      <c r="J27" s="43"/>
      <c r="K27" s="43"/>
      <c r="L27" s="43"/>
      <c r="M27" s="43"/>
    </row>
    <row r="28" spans="2:13" x14ac:dyDescent="0.35">
      <c r="F28" s="292"/>
      <c r="G28" s="292"/>
      <c r="H28" s="292"/>
      <c r="J28" s="292" t="s">
        <v>234</v>
      </c>
      <c r="K28" s="292"/>
      <c r="L28" s="292"/>
      <c r="M28" s="292"/>
    </row>
    <row r="29" spans="2:13" ht="18.75" thickBot="1" x14ac:dyDescent="0.4">
      <c r="B29" s="10" t="s">
        <v>559</v>
      </c>
      <c r="C29" s="10"/>
      <c r="D29" s="10"/>
      <c r="E29" s="10"/>
      <c r="F29" s="11">
        <v>2020</v>
      </c>
      <c r="G29" s="12">
        <v>2021</v>
      </c>
      <c r="H29" s="12">
        <v>2022</v>
      </c>
      <c r="I29" s="27" t="s">
        <v>0</v>
      </c>
      <c r="J29" s="13" t="s">
        <v>1</v>
      </c>
      <c r="K29" s="13" t="s">
        <v>2</v>
      </c>
      <c r="L29" s="13" t="s">
        <v>3</v>
      </c>
      <c r="M29" s="13" t="s">
        <v>4</v>
      </c>
    </row>
    <row r="30" spans="2:13" ht="18.75" thickTop="1" x14ac:dyDescent="0.35">
      <c r="B30" s="7" t="s">
        <v>491</v>
      </c>
      <c r="F30" s="161" t="s">
        <v>8</v>
      </c>
      <c r="G30" s="161" t="s">
        <v>8</v>
      </c>
      <c r="H30" s="56">
        <v>55</v>
      </c>
      <c r="I30" s="57" t="s">
        <v>8</v>
      </c>
      <c r="J30" s="14" t="s">
        <v>154</v>
      </c>
      <c r="K30" s="14" t="s">
        <v>8</v>
      </c>
      <c r="L30" s="14" t="s">
        <v>8</v>
      </c>
      <c r="M30" s="47" t="s">
        <v>40</v>
      </c>
    </row>
    <row r="31" spans="2:13" ht="16.5" customHeight="1" x14ac:dyDescent="0.35">
      <c r="B31" s="43" t="s">
        <v>560</v>
      </c>
      <c r="C31" s="43"/>
      <c r="D31" s="43"/>
      <c r="E31" s="43"/>
      <c r="F31" s="161" t="s">
        <v>8</v>
      </c>
      <c r="G31" s="161" t="s">
        <v>8</v>
      </c>
      <c r="H31" s="172">
        <v>216</v>
      </c>
      <c r="I31" s="57" t="s">
        <v>8</v>
      </c>
      <c r="J31" s="14" t="s">
        <v>163</v>
      </c>
      <c r="K31" s="14" t="s">
        <v>8</v>
      </c>
      <c r="L31" s="14" t="s">
        <v>8</v>
      </c>
      <c r="M31" s="47" t="s">
        <v>158</v>
      </c>
    </row>
    <row r="32" spans="2:13" ht="15" customHeight="1" x14ac:dyDescent="0.35">
      <c r="B32" s="100" t="s">
        <v>561</v>
      </c>
      <c r="C32" s="43"/>
      <c r="D32" s="43"/>
      <c r="E32" s="43"/>
      <c r="F32" s="161" t="s">
        <v>8</v>
      </c>
      <c r="G32" s="161" t="s">
        <v>8</v>
      </c>
      <c r="H32" s="172">
        <v>276</v>
      </c>
      <c r="I32" s="57" t="s">
        <v>8</v>
      </c>
      <c r="J32" s="14" t="s">
        <v>164</v>
      </c>
      <c r="K32" s="14" t="s">
        <v>8</v>
      </c>
      <c r="L32" s="14" t="s">
        <v>8</v>
      </c>
      <c r="M32" s="47" t="s">
        <v>160</v>
      </c>
    </row>
    <row r="33" spans="2:13" x14ac:dyDescent="0.35">
      <c r="B33" s="7" t="s">
        <v>562</v>
      </c>
      <c r="F33" s="161" t="s">
        <v>8</v>
      </c>
      <c r="G33" s="161" t="s">
        <v>8</v>
      </c>
      <c r="H33" s="56">
        <v>609</v>
      </c>
      <c r="I33" s="57" t="s">
        <v>8</v>
      </c>
      <c r="J33" s="14" t="s">
        <v>165</v>
      </c>
      <c r="K33" s="14" t="s">
        <v>8</v>
      </c>
      <c r="L33" s="14" t="s">
        <v>8</v>
      </c>
      <c r="M33" s="47" t="s">
        <v>162</v>
      </c>
    </row>
    <row r="34" spans="2:13" x14ac:dyDescent="0.35">
      <c r="B34" s="7" t="s">
        <v>563</v>
      </c>
      <c r="F34" s="161" t="s">
        <v>8</v>
      </c>
      <c r="G34" s="161" t="s">
        <v>8</v>
      </c>
      <c r="H34" s="56">
        <v>2693</v>
      </c>
      <c r="I34" s="57" t="s">
        <v>8</v>
      </c>
      <c r="J34" s="14" t="s">
        <v>166</v>
      </c>
      <c r="K34" s="14" t="s">
        <v>8</v>
      </c>
      <c r="L34" s="14" t="s">
        <v>8</v>
      </c>
      <c r="M34" s="47" t="s">
        <v>167</v>
      </c>
    </row>
    <row r="35" spans="2:13" x14ac:dyDescent="0.35">
      <c r="B35" s="7" t="s">
        <v>494</v>
      </c>
      <c r="F35" s="161" t="s">
        <v>8</v>
      </c>
      <c r="G35" s="161" t="s">
        <v>8</v>
      </c>
      <c r="H35" s="56">
        <v>18328</v>
      </c>
      <c r="I35" s="57" t="s">
        <v>8</v>
      </c>
      <c r="J35" s="14" t="s">
        <v>168</v>
      </c>
      <c r="K35" s="14" t="s">
        <v>8</v>
      </c>
      <c r="L35" s="14" t="s">
        <v>8</v>
      </c>
      <c r="M35" s="47" t="s">
        <v>169</v>
      </c>
    </row>
    <row r="36" spans="2:13" x14ac:dyDescent="0.35">
      <c r="B36" s="64" t="s">
        <v>564</v>
      </c>
    </row>
    <row r="37" spans="2:13" x14ac:dyDescent="0.35">
      <c r="B37" s="64"/>
    </row>
    <row r="38" spans="2:13" x14ac:dyDescent="0.35">
      <c r="B38" s="16" t="s">
        <v>10</v>
      </c>
      <c r="F38" s="18"/>
      <c r="G38" s="18"/>
      <c r="H38" s="18"/>
    </row>
    <row r="39" spans="2:13" ht="41.25" customHeight="1" x14ac:dyDescent="0.35">
      <c r="B39" s="293" t="s">
        <v>554</v>
      </c>
      <c r="C39" s="294"/>
      <c r="D39" s="294"/>
      <c r="E39" s="294"/>
      <c r="F39" s="294"/>
      <c r="G39" s="294"/>
      <c r="H39" s="294"/>
      <c r="I39" s="294"/>
      <c r="J39" s="294"/>
      <c r="K39" s="294"/>
      <c r="L39" s="294"/>
      <c r="M39" s="295"/>
    </row>
    <row r="41" spans="2:13" x14ac:dyDescent="0.35">
      <c r="F41" s="292"/>
      <c r="G41" s="292"/>
      <c r="H41" s="292"/>
      <c r="J41" s="292" t="s">
        <v>234</v>
      </c>
      <c r="K41" s="292"/>
      <c r="L41" s="292"/>
      <c r="M41" s="292"/>
    </row>
    <row r="42" spans="2:13" ht="18.75" thickBot="1" x14ac:dyDescent="0.4">
      <c r="B42" s="10" t="s">
        <v>559</v>
      </c>
      <c r="C42" s="10"/>
      <c r="D42" s="10"/>
      <c r="E42" s="10"/>
      <c r="F42" s="11">
        <v>2020</v>
      </c>
      <c r="G42" s="12">
        <v>2021</v>
      </c>
      <c r="H42" s="12">
        <v>2022</v>
      </c>
      <c r="I42" s="27" t="s">
        <v>0</v>
      </c>
      <c r="J42" s="13" t="s">
        <v>1</v>
      </c>
      <c r="K42" s="13" t="s">
        <v>2</v>
      </c>
      <c r="L42" s="13" t="s">
        <v>3</v>
      </c>
      <c r="M42" s="13" t="s">
        <v>4</v>
      </c>
    </row>
    <row r="43" spans="2:13" ht="18.75" thickTop="1" x14ac:dyDescent="0.35">
      <c r="B43" s="7" t="s">
        <v>565</v>
      </c>
      <c r="F43" s="61">
        <v>19950</v>
      </c>
      <c r="G43" s="61">
        <v>21215</v>
      </c>
      <c r="H43" s="56">
        <v>22167</v>
      </c>
      <c r="I43" s="57" t="s">
        <v>8</v>
      </c>
      <c r="J43" s="14" t="s">
        <v>154</v>
      </c>
      <c r="K43" s="14" t="s">
        <v>8</v>
      </c>
      <c r="L43" s="14" t="s">
        <v>8</v>
      </c>
      <c r="M43" s="47" t="s">
        <v>40</v>
      </c>
    </row>
    <row r="44" spans="2:13" x14ac:dyDescent="0.35">
      <c r="C44" s="7" t="s">
        <v>566</v>
      </c>
      <c r="F44" s="56">
        <v>7814</v>
      </c>
      <c r="G44" s="56">
        <v>9080</v>
      </c>
      <c r="H44" s="56">
        <v>9079</v>
      </c>
      <c r="I44" s="57" t="s">
        <v>8</v>
      </c>
      <c r="J44" s="14" t="s">
        <v>154</v>
      </c>
      <c r="K44" s="14" t="s">
        <v>8</v>
      </c>
      <c r="L44" s="14" t="s">
        <v>8</v>
      </c>
      <c r="M44" s="47" t="s">
        <v>40</v>
      </c>
    </row>
    <row r="45" spans="2:13" x14ac:dyDescent="0.35">
      <c r="C45" s="7" t="s">
        <v>567</v>
      </c>
      <c r="F45" s="56">
        <v>9513</v>
      </c>
      <c r="G45" s="56">
        <v>10085</v>
      </c>
      <c r="H45" s="56">
        <v>10904</v>
      </c>
      <c r="I45" s="57" t="s">
        <v>8</v>
      </c>
      <c r="J45" s="14" t="s">
        <v>154</v>
      </c>
      <c r="K45" s="14" t="s">
        <v>8</v>
      </c>
      <c r="L45" s="14" t="s">
        <v>8</v>
      </c>
      <c r="M45" s="47" t="s">
        <v>40</v>
      </c>
    </row>
    <row r="46" spans="2:13" x14ac:dyDescent="0.35">
      <c r="C46" s="7" t="s">
        <v>568</v>
      </c>
      <c r="F46" s="56">
        <v>2623</v>
      </c>
      <c r="G46" s="56">
        <v>2050</v>
      </c>
      <c r="H46" s="56">
        <v>2184</v>
      </c>
      <c r="I46" s="57" t="s">
        <v>8</v>
      </c>
      <c r="J46" s="14" t="s">
        <v>154</v>
      </c>
      <c r="K46" s="14" t="s">
        <v>8</v>
      </c>
      <c r="L46" s="14" t="s">
        <v>8</v>
      </c>
      <c r="M46" s="47" t="s">
        <v>40</v>
      </c>
    </row>
    <row r="47" spans="2:13" x14ac:dyDescent="0.35">
      <c r="B47" s="64" t="s">
        <v>652</v>
      </c>
      <c r="I47" s="7"/>
    </row>
    <row r="48" spans="2:13" x14ac:dyDescent="0.35">
      <c r="B48" s="64"/>
      <c r="I48" s="7"/>
    </row>
    <row r="49" spans="2:13" x14ac:dyDescent="0.35">
      <c r="B49" s="16" t="s">
        <v>10</v>
      </c>
      <c r="F49" s="18"/>
      <c r="G49" s="18"/>
      <c r="H49" s="18"/>
    </row>
    <row r="50" spans="2:13" ht="64.5" customHeight="1" x14ac:dyDescent="0.35">
      <c r="B50" s="293" t="s">
        <v>569</v>
      </c>
      <c r="C50" s="294"/>
      <c r="D50" s="294"/>
      <c r="E50" s="294"/>
      <c r="F50" s="294"/>
      <c r="G50" s="294"/>
      <c r="H50" s="294"/>
      <c r="I50" s="294"/>
      <c r="J50" s="294"/>
      <c r="K50" s="294"/>
      <c r="L50" s="294"/>
      <c r="M50" s="295"/>
    </row>
    <row r="51" spans="2:13" ht="26.25" customHeight="1" x14ac:dyDescent="0.35">
      <c r="I51" s="7"/>
      <c r="J51" s="7"/>
      <c r="K51" s="7"/>
      <c r="L51" s="7"/>
      <c r="M51" s="7"/>
    </row>
    <row r="52" spans="2:13" x14ac:dyDescent="0.35">
      <c r="F52" s="292"/>
      <c r="G52" s="292"/>
      <c r="H52" s="292"/>
      <c r="J52" s="292" t="s">
        <v>234</v>
      </c>
      <c r="K52" s="292"/>
      <c r="L52" s="292"/>
      <c r="M52" s="292"/>
    </row>
    <row r="53" spans="2:13" ht="18.75" thickBot="1" x14ac:dyDescent="0.4">
      <c r="B53" s="10" t="s">
        <v>570</v>
      </c>
      <c r="C53" s="10"/>
      <c r="D53" s="10"/>
      <c r="E53" s="10"/>
      <c r="F53" s="11">
        <v>2020</v>
      </c>
      <c r="G53" s="12">
        <v>2021</v>
      </c>
      <c r="H53" s="12">
        <v>2022</v>
      </c>
      <c r="I53" s="27" t="s">
        <v>0</v>
      </c>
      <c r="J53" s="13" t="s">
        <v>1</v>
      </c>
      <c r="K53" s="13" t="s">
        <v>2</v>
      </c>
      <c r="L53" s="13" t="s">
        <v>3</v>
      </c>
      <c r="M53" s="13" t="s">
        <v>4</v>
      </c>
    </row>
    <row r="54" spans="2:13" ht="18.75" thickTop="1" x14ac:dyDescent="0.35">
      <c r="B54" s="7" t="s">
        <v>565</v>
      </c>
      <c r="F54" s="72" t="s">
        <v>8</v>
      </c>
      <c r="G54" s="61">
        <v>765</v>
      </c>
      <c r="H54" s="56">
        <v>1172</v>
      </c>
      <c r="I54" s="57" t="s">
        <v>8</v>
      </c>
      <c r="J54" s="14" t="s">
        <v>156</v>
      </c>
      <c r="K54" s="14" t="s">
        <v>8</v>
      </c>
      <c r="L54" s="14" t="s">
        <v>8</v>
      </c>
      <c r="M54" s="47" t="s">
        <v>40</v>
      </c>
    </row>
    <row r="55" spans="2:13" x14ac:dyDescent="0.35">
      <c r="C55" s="7" t="s">
        <v>5</v>
      </c>
      <c r="F55" s="72" t="s">
        <v>8</v>
      </c>
      <c r="G55" s="72" t="s">
        <v>8</v>
      </c>
      <c r="H55" s="56">
        <v>453</v>
      </c>
      <c r="I55" s="57" t="s">
        <v>8</v>
      </c>
      <c r="J55" s="14" t="s">
        <v>157</v>
      </c>
      <c r="K55" s="14" t="s">
        <v>8</v>
      </c>
      <c r="L55" s="14" t="s">
        <v>8</v>
      </c>
      <c r="M55" s="47" t="s">
        <v>158</v>
      </c>
    </row>
    <row r="56" spans="2:13" x14ac:dyDescent="0.35">
      <c r="C56" s="7" t="s">
        <v>150</v>
      </c>
      <c r="F56" s="72" t="s">
        <v>8</v>
      </c>
      <c r="G56" s="72" t="s">
        <v>8</v>
      </c>
      <c r="H56" s="56">
        <v>678</v>
      </c>
      <c r="I56" s="57" t="s">
        <v>8</v>
      </c>
      <c r="J56" s="14" t="s">
        <v>159</v>
      </c>
      <c r="K56" s="14" t="s">
        <v>8</v>
      </c>
      <c r="L56" s="14" t="s">
        <v>8</v>
      </c>
      <c r="M56" s="47" t="s">
        <v>160</v>
      </c>
    </row>
    <row r="57" spans="2:13" x14ac:dyDescent="0.35">
      <c r="C57" s="7" t="s">
        <v>460</v>
      </c>
      <c r="F57" s="72" t="s">
        <v>8</v>
      </c>
      <c r="G57" s="72" t="s">
        <v>8</v>
      </c>
      <c r="H57" s="56">
        <v>41</v>
      </c>
      <c r="I57" s="57" t="s">
        <v>8</v>
      </c>
      <c r="J57" s="14" t="s">
        <v>161</v>
      </c>
      <c r="K57" s="14" t="s">
        <v>8</v>
      </c>
      <c r="L57" s="14" t="s">
        <v>8</v>
      </c>
      <c r="M57" s="47" t="s">
        <v>162</v>
      </c>
    </row>
    <row r="58" spans="2:13" x14ac:dyDescent="0.35">
      <c r="B58" s="96" t="s">
        <v>571</v>
      </c>
      <c r="F58" s="72"/>
      <c r="G58" s="72"/>
      <c r="H58" s="56"/>
      <c r="I58" s="17"/>
      <c r="M58" s="47"/>
    </row>
    <row r="59" spans="2:13" x14ac:dyDescent="0.35">
      <c r="B59" s="96"/>
      <c r="F59" s="72"/>
      <c r="G59" s="72"/>
      <c r="H59" s="56"/>
      <c r="I59" s="17"/>
      <c r="M59" s="47"/>
    </row>
    <row r="60" spans="2:13" x14ac:dyDescent="0.35">
      <c r="B60" s="16" t="s">
        <v>10</v>
      </c>
      <c r="F60" s="18"/>
      <c r="G60" s="18"/>
      <c r="H60" s="18"/>
    </row>
    <row r="61" spans="2:13" ht="61.5" customHeight="1" x14ac:dyDescent="0.35">
      <c r="B61" s="293" t="s">
        <v>572</v>
      </c>
      <c r="C61" s="294"/>
      <c r="D61" s="294"/>
      <c r="E61" s="294"/>
      <c r="F61" s="294"/>
      <c r="G61" s="294"/>
      <c r="H61" s="294"/>
      <c r="I61" s="294"/>
      <c r="J61" s="294"/>
      <c r="K61" s="294"/>
      <c r="L61" s="294"/>
      <c r="M61" s="295"/>
    </row>
    <row r="62" spans="2:13" ht="23.25" customHeight="1" x14ac:dyDescent="0.35">
      <c r="B62" s="43"/>
      <c r="C62" s="43"/>
      <c r="D62" s="43"/>
      <c r="E62" s="43"/>
      <c r="F62" s="43"/>
      <c r="G62" s="43"/>
      <c r="H62" s="43"/>
      <c r="I62" s="43"/>
      <c r="J62" s="43"/>
      <c r="K62" s="43"/>
      <c r="L62" s="43"/>
      <c r="M62" s="43"/>
    </row>
    <row r="63" spans="2:13" x14ac:dyDescent="0.35">
      <c r="I63" s="7"/>
      <c r="J63" s="292" t="s">
        <v>234</v>
      </c>
      <c r="K63" s="292"/>
      <c r="L63" s="292"/>
      <c r="M63" s="292"/>
    </row>
    <row r="64" spans="2:13" ht="18.75" thickBot="1" x14ac:dyDescent="0.4">
      <c r="B64" s="190" t="s">
        <v>41</v>
      </c>
      <c r="C64" s="10"/>
      <c r="D64" s="10"/>
      <c r="E64" s="10"/>
      <c r="F64" s="11">
        <v>2020</v>
      </c>
      <c r="G64" s="12">
        <v>2021</v>
      </c>
      <c r="H64" s="12">
        <v>2022</v>
      </c>
      <c r="I64" s="27" t="s">
        <v>0</v>
      </c>
      <c r="J64" s="13" t="s">
        <v>1</v>
      </c>
      <c r="K64" s="13" t="s">
        <v>2</v>
      </c>
      <c r="L64" s="13" t="s">
        <v>3</v>
      </c>
      <c r="M64" s="13" t="s">
        <v>4</v>
      </c>
    </row>
    <row r="65" spans="2:13" ht="18.75" thickTop="1" x14ac:dyDescent="0.35">
      <c r="B65" s="7" t="s">
        <v>573</v>
      </c>
      <c r="F65" s="62">
        <v>26</v>
      </c>
      <c r="G65" s="62">
        <v>22</v>
      </c>
      <c r="H65" s="7">
        <v>3.68</v>
      </c>
      <c r="I65" s="57" t="s">
        <v>8</v>
      </c>
      <c r="J65" s="14" t="s">
        <v>42</v>
      </c>
      <c r="K65" s="14" t="s">
        <v>8</v>
      </c>
      <c r="L65" s="14" t="s">
        <v>8</v>
      </c>
      <c r="M65" s="47" t="s">
        <v>39</v>
      </c>
    </row>
    <row r="66" spans="2:13" x14ac:dyDescent="0.35">
      <c r="I66" s="7"/>
      <c r="J66" s="7"/>
      <c r="K66" s="7"/>
      <c r="L66" s="7"/>
      <c r="M66" s="7"/>
    </row>
    <row r="67" spans="2:13" x14ac:dyDescent="0.35">
      <c r="B67" s="16" t="s">
        <v>10</v>
      </c>
      <c r="F67" s="18"/>
      <c r="G67" s="18"/>
      <c r="H67" s="18"/>
    </row>
    <row r="68" spans="2:13" ht="61.5" customHeight="1" x14ac:dyDescent="0.35">
      <c r="B68" s="293" t="s">
        <v>572</v>
      </c>
      <c r="C68" s="294"/>
      <c r="D68" s="294"/>
      <c r="E68" s="294"/>
      <c r="F68" s="294"/>
      <c r="G68" s="294"/>
      <c r="H68" s="294"/>
      <c r="I68" s="294"/>
      <c r="J68" s="294"/>
      <c r="K68" s="294"/>
      <c r="L68" s="294"/>
      <c r="M68" s="295"/>
    </row>
    <row r="69" spans="2:13" ht="16.5" customHeight="1" x14ac:dyDescent="0.35">
      <c r="B69" s="43"/>
      <c r="C69" s="43"/>
      <c r="D69" s="43"/>
      <c r="E69" s="43"/>
      <c r="F69" s="43"/>
      <c r="G69" s="43"/>
      <c r="H69" s="43"/>
      <c r="I69" s="43"/>
      <c r="J69" s="43"/>
      <c r="K69" s="43"/>
      <c r="L69" s="43"/>
      <c r="M69" s="43"/>
    </row>
    <row r="70" spans="2:13" ht="16.5" customHeight="1" x14ac:dyDescent="0.35">
      <c r="B70" s="43"/>
      <c r="C70" s="43"/>
      <c r="D70" s="43"/>
      <c r="E70" s="43"/>
      <c r="F70" s="43"/>
      <c r="G70" s="43"/>
      <c r="H70" s="43"/>
      <c r="I70" s="43"/>
      <c r="J70" s="43"/>
      <c r="K70" s="43"/>
      <c r="L70" s="43"/>
      <c r="M70" s="43"/>
    </row>
    <row r="71" spans="2:13" ht="16.5" customHeight="1" x14ac:dyDescent="0.35">
      <c r="I71" s="7"/>
      <c r="J71" s="292" t="s">
        <v>234</v>
      </c>
      <c r="K71" s="292"/>
      <c r="L71" s="292"/>
      <c r="M71" s="292"/>
    </row>
    <row r="72" spans="2:13" ht="16.5" customHeight="1" thickBot="1" x14ac:dyDescent="0.4">
      <c r="B72" s="10" t="s">
        <v>574</v>
      </c>
      <c r="C72" s="10"/>
      <c r="D72" s="10"/>
      <c r="E72" s="10"/>
      <c r="F72" s="11">
        <v>2020</v>
      </c>
      <c r="G72" s="12">
        <v>2021</v>
      </c>
      <c r="H72" s="12">
        <v>2022</v>
      </c>
      <c r="I72" s="27" t="s">
        <v>0</v>
      </c>
      <c r="J72" s="13" t="s">
        <v>1</v>
      </c>
      <c r="K72" s="13" t="s">
        <v>2</v>
      </c>
      <c r="L72" s="13" t="s">
        <v>3</v>
      </c>
      <c r="M72" s="13" t="s">
        <v>4</v>
      </c>
    </row>
    <row r="73" spans="2:13" ht="16.5" customHeight="1" thickTop="1" x14ac:dyDescent="0.35">
      <c r="B73" s="7" t="s">
        <v>575</v>
      </c>
      <c r="F73" s="62">
        <v>100</v>
      </c>
      <c r="G73" s="62">
        <v>100</v>
      </c>
      <c r="H73" s="62">
        <v>100</v>
      </c>
      <c r="I73" s="57" t="s">
        <v>8</v>
      </c>
      <c r="J73" s="47" t="s">
        <v>155</v>
      </c>
      <c r="K73" s="14" t="s">
        <v>8</v>
      </c>
      <c r="L73" s="14" t="s">
        <v>8</v>
      </c>
      <c r="M73" s="47" t="s">
        <v>39</v>
      </c>
    </row>
    <row r="74" spans="2:13" ht="16.5" customHeight="1" x14ac:dyDescent="0.35">
      <c r="B74" s="7" t="s">
        <v>576</v>
      </c>
      <c r="F74" s="62">
        <v>93.4</v>
      </c>
      <c r="G74" s="62">
        <v>93</v>
      </c>
      <c r="H74" s="7">
        <v>94.25</v>
      </c>
      <c r="I74" s="57" t="s">
        <v>8</v>
      </c>
      <c r="J74" s="47" t="s">
        <v>155</v>
      </c>
      <c r="K74" s="14" t="s">
        <v>8</v>
      </c>
      <c r="L74" s="14" t="s">
        <v>8</v>
      </c>
      <c r="M74" s="47" t="s">
        <v>39</v>
      </c>
    </row>
    <row r="75" spans="2:13" ht="16.5" customHeight="1" x14ac:dyDescent="0.35">
      <c r="B75" s="7" t="s">
        <v>577</v>
      </c>
      <c r="F75" s="62">
        <v>0</v>
      </c>
      <c r="G75" s="62">
        <v>0</v>
      </c>
      <c r="H75" s="62">
        <v>0</v>
      </c>
      <c r="I75" s="57" t="s">
        <v>8</v>
      </c>
      <c r="J75" s="47" t="s">
        <v>155</v>
      </c>
      <c r="K75" s="14" t="s">
        <v>8</v>
      </c>
      <c r="L75" s="14" t="s">
        <v>8</v>
      </c>
      <c r="M75" s="47" t="s">
        <v>39</v>
      </c>
    </row>
    <row r="76" spans="2:13" ht="16.5" customHeight="1" x14ac:dyDescent="0.35">
      <c r="B76" s="7" t="s">
        <v>578</v>
      </c>
      <c r="F76" s="63">
        <v>28.68</v>
      </c>
      <c r="G76" s="62">
        <v>42</v>
      </c>
      <c r="H76" s="7">
        <v>40.97</v>
      </c>
      <c r="I76" s="57" t="s">
        <v>8</v>
      </c>
      <c r="J76" s="47" t="s">
        <v>155</v>
      </c>
      <c r="K76" s="14" t="s">
        <v>8</v>
      </c>
      <c r="L76" s="14" t="s">
        <v>8</v>
      </c>
      <c r="M76" s="47" t="s">
        <v>39</v>
      </c>
    </row>
    <row r="77" spans="2:13" ht="16.5" customHeight="1" x14ac:dyDescent="0.35">
      <c r="B77" s="7" t="s">
        <v>579</v>
      </c>
      <c r="F77" s="63">
        <v>100</v>
      </c>
      <c r="G77" s="62">
        <v>100</v>
      </c>
      <c r="H77" s="62">
        <v>100</v>
      </c>
      <c r="I77" s="57" t="s">
        <v>8</v>
      </c>
      <c r="J77" s="47" t="s">
        <v>155</v>
      </c>
      <c r="K77" s="14" t="s">
        <v>8</v>
      </c>
      <c r="L77" s="14" t="s">
        <v>8</v>
      </c>
      <c r="M77" s="47" t="s">
        <v>39</v>
      </c>
    </row>
    <row r="78" spans="2:13" ht="16.5" customHeight="1" x14ac:dyDescent="0.35">
      <c r="B78" s="64"/>
      <c r="H78" s="62"/>
      <c r="J78" s="7"/>
      <c r="K78" s="7"/>
      <c r="L78" s="7"/>
      <c r="M78" s="7"/>
    </row>
    <row r="79" spans="2:13" x14ac:dyDescent="0.35">
      <c r="B79" s="16" t="s">
        <v>10</v>
      </c>
      <c r="F79" s="18"/>
      <c r="G79" s="18"/>
      <c r="H79" s="18"/>
    </row>
    <row r="80" spans="2:13" ht="75.75" customHeight="1" x14ac:dyDescent="0.35">
      <c r="B80" s="293" t="s">
        <v>580</v>
      </c>
      <c r="C80" s="294"/>
      <c r="D80" s="294"/>
      <c r="E80" s="294"/>
      <c r="F80" s="294"/>
      <c r="G80" s="294"/>
      <c r="H80" s="294"/>
      <c r="I80" s="294"/>
      <c r="J80" s="294"/>
      <c r="K80" s="294"/>
      <c r="L80" s="294"/>
      <c r="M80" s="295"/>
    </row>
    <row r="81" spans="2:13" ht="35.25" customHeight="1" x14ac:dyDescent="0.35">
      <c r="B81" s="43"/>
      <c r="C81" s="43"/>
      <c r="D81" s="43"/>
      <c r="E81" s="43"/>
      <c r="F81" s="43"/>
      <c r="G81" s="43"/>
      <c r="H81" s="43"/>
      <c r="I81" s="43"/>
      <c r="J81" s="43"/>
      <c r="K81" s="43"/>
      <c r="L81" s="43"/>
      <c r="M81" s="43"/>
    </row>
    <row r="82" spans="2:13" ht="18" customHeight="1" x14ac:dyDescent="0.35">
      <c r="B82" s="43"/>
      <c r="C82" s="43"/>
      <c r="D82" s="43"/>
      <c r="E82" s="43"/>
      <c r="F82" s="43"/>
      <c r="G82" s="43"/>
      <c r="H82" s="43"/>
      <c r="I82" s="43"/>
      <c r="J82" s="292" t="s">
        <v>234</v>
      </c>
      <c r="K82" s="292"/>
      <c r="L82" s="292"/>
      <c r="M82" s="292"/>
    </row>
    <row r="83" spans="2:13" ht="18.75" thickBot="1" x14ac:dyDescent="0.4">
      <c r="B83" s="10" t="s">
        <v>581</v>
      </c>
      <c r="C83" s="10"/>
      <c r="D83" s="10"/>
      <c r="E83" s="10"/>
      <c r="F83" s="11">
        <v>2020</v>
      </c>
      <c r="G83" s="12">
        <v>2021</v>
      </c>
      <c r="H83" s="12">
        <v>2022</v>
      </c>
      <c r="I83" s="27" t="s">
        <v>0</v>
      </c>
      <c r="J83" s="13" t="s">
        <v>1</v>
      </c>
      <c r="K83" s="13" t="s">
        <v>2</v>
      </c>
      <c r="L83" s="13" t="s">
        <v>3</v>
      </c>
      <c r="M83" s="13" t="s">
        <v>4</v>
      </c>
    </row>
    <row r="84" spans="2:13" ht="18" customHeight="1" thickTop="1" x14ac:dyDescent="0.35">
      <c r="B84" s="16" t="s">
        <v>582</v>
      </c>
      <c r="F84" s="177" t="s">
        <v>8</v>
      </c>
      <c r="G84" s="176">
        <v>17</v>
      </c>
      <c r="H84" s="176">
        <v>20</v>
      </c>
      <c r="I84" s="57" t="s">
        <v>8</v>
      </c>
      <c r="J84" s="14" t="s">
        <v>170</v>
      </c>
      <c r="K84" s="14" t="s">
        <v>8</v>
      </c>
      <c r="L84" s="14" t="s">
        <v>8</v>
      </c>
      <c r="M84" s="47" t="s">
        <v>43</v>
      </c>
    </row>
    <row r="85" spans="2:13" ht="18" customHeight="1" x14ac:dyDescent="0.35">
      <c r="B85" s="43"/>
      <c r="C85" s="43" t="s">
        <v>583</v>
      </c>
      <c r="D85" s="43"/>
      <c r="E85" s="43"/>
      <c r="F85" s="175" t="s">
        <v>8</v>
      </c>
      <c r="G85" s="174">
        <v>17</v>
      </c>
      <c r="H85" s="174">
        <v>19</v>
      </c>
      <c r="I85" s="57" t="s">
        <v>8</v>
      </c>
      <c r="J85" s="14" t="s">
        <v>170</v>
      </c>
      <c r="K85" s="14" t="s">
        <v>8</v>
      </c>
      <c r="L85" s="14" t="s">
        <v>8</v>
      </c>
      <c r="M85" s="47" t="s">
        <v>43</v>
      </c>
    </row>
    <row r="86" spans="2:13" ht="18" customHeight="1" x14ac:dyDescent="0.35">
      <c r="B86" s="43"/>
      <c r="C86" s="43" t="s">
        <v>584</v>
      </c>
      <c r="D86" s="43"/>
      <c r="E86" s="43"/>
      <c r="F86" s="175" t="s">
        <v>8</v>
      </c>
      <c r="G86" s="174">
        <v>0</v>
      </c>
      <c r="H86" s="174">
        <v>1</v>
      </c>
      <c r="I86" s="57" t="s">
        <v>8</v>
      </c>
      <c r="J86" s="14" t="s">
        <v>170</v>
      </c>
      <c r="K86" s="14" t="s">
        <v>8</v>
      </c>
      <c r="L86" s="14" t="s">
        <v>8</v>
      </c>
      <c r="M86" s="47" t="s">
        <v>43</v>
      </c>
    </row>
    <row r="87" spans="2:13" ht="18" customHeight="1" x14ac:dyDescent="0.35">
      <c r="B87" s="173" t="s">
        <v>585</v>
      </c>
      <c r="C87" s="43"/>
      <c r="D87" s="43"/>
      <c r="E87" s="43"/>
      <c r="F87" s="177" t="s">
        <v>8</v>
      </c>
      <c r="G87" s="176">
        <v>17</v>
      </c>
      <c r="H87" s="176">
        <v>20</v>
      </c>
      <c r="I87" s="57" t="s">
        <v>8</v>
      </c>
      <c r="J87" s="14" t="s">
        <v>170</v>
      </c>
      <c r="K87" s="14" t="s">
        <v>8</v>
      </c>
      <c r="L87" s="14" t="s">
        <v>8</v>
      </c>
      <c r="M87" s="47" t="s">
        <v>43</v>
      </c>
    </row>
    <row r="88" spans="2:13" ht="18" customHeight="1" x14ac:dyDescent="0.35">
      <c r="B88" s="100"/>
      <c r="C88" s="100" t="s">
        <v>568</v>
      </c>
      <c r="D88" s="43"/>
      <c r="E88" s="43"/>
      <c r="F88" s="106" t="s">
        <v>8</v>
      </c>
      <c r="G88" s="178">
        <v>15</v>
      </c>
      <c r="H88" s="178">
        <v>17</v>
      </c>
      <c r="I88" s="57" t="s">
        <v>8</v>
      </c>
      <c r="J88" s="14" t="s">
        <v>170</v>
      </c>
      <c r="K88" s="14" t="s">
        <v>8</v>
      </c>
      <c r="L88" s="14" t="s">
        <v>8</v>
      </c>
      <c r="M88" s="47" t="s">
        <v>43</v>
      </c>
    </row>
    <row r="89" spans="2:13" ht="18" customHeight="1" x14ac:dyDescent="0.35">
      <c r="B89" s="100"/>
      <c r="C89" s="100" t="s">
        <v>567</v>
      </c>
      <c r="D89" s="43"/>
      <c r="E89" s="43"/>
      <c r="F89" s="106" t="s">
        <v>8</v>
      </c>
      <c r="G89" s="178">
        <v>2</v>
      </c>
      <c r="H89" s="178">
        <v>3</v>
      </c>
      <c r="I89" s="57" t="s">
        <v>8</v>
      </c>
      <c r="J89" s="14" t="s">
        <v>170</v>
      </c>
      <c r="K89" s="14" t="s">
        <v>8</v>
      </c>
      <c r="L89" s="14" t="s">
        <v>8</v>
      </c>
      <c r="M89" s="47" t="s">
        <v>43</v>
      </c>
    </row>
    <row r="90" spans="2:13" ht="18" customHeight="1" x14ac:dyDescent="0.35">
      <c r="B90" s="100"/>
      <c r="C90" s="100" t="s">
        <v>586</v>
      </c>
      <c r="D90" s="43"/>
      <c r="E90" s="43"/>
      <c r="F90" s="106" t="s">
        <v>8</v>
      </c>
      <c r="G90" s="178">
        <v>0</v>
      </c>
      <c r="H90" s="178">
        <v>0</v>
      </c>
      <c r="I90" s="57" t="s">
        <v>8</v>
      </c>
      <c r="J90" s="14" t="s">
        <v>170</v>
      </c>
      <c r="K90" s="14" t="s">
        <v>8</v>
      </c>
      <c r="L90" s="14" t="s">
        <v>8</v>
      </c>
      <c r="M90" s="47" t="s">
        <v>43</v>
      </c>
    </row>
    <row r="91" spans="2:13" ht="18" customHeight="1" x14ac:dyDescent="0.35">
      <c r="B91" s="179"/>
      <c r="C91" s="43"/>
      <c r="D91" s="43"/>
      <c r="E91" s="43"/>
      <c r="F91" s="43"/>
      <c r="G91" s="43"/>
      <c r="H91" s="43"/>
      <c r="I91" s="43"/>
      <c r="J91" s="43"/>
      <c r="K91" s="43"/>
      <c r="L91" s="43"/>
      <c r="M91" s="43"/>
    </row>
    <row r="92" spans="2:13" ht="18" customHeight="1" x14ac:dyDescent="0.35">
      <c r="B92" s="16" t="s">
        <v>10</v>
      </c>
      <c r="F92" s="18"/>
      <c r="G92" s="18"/>
      <c r="H92" s="18"/>
    </row>
    <row r="93" spans="2:13" ht="34.5" customHeight="1" x14ac:dyDescent="0.35">
      <c r="B93" s="293" t="s">
        <v>587</v>
      </c>
      <c r="C93" s="294"/>
      <c r="D93" s="294"/>
      <c r="E93" s="294"/>
      <c r="F93" s="294"/>
      <c r="G93" s="294"/>
      <c r="H93" s="294"/>
      <c r="I93" s="294"/>
      <c r="J93" s="294"/>
      <c r="K93" s="294"/>
      <c r="L93" s="294"/>
      <c r="M93" s="295"/>
    </row>
    <row r="94" spans="2:13" ht="26.25" customHeight="1" x14ac:dyDescent="0.35">
      <c r="B94" s="43"/>
      <c r="C94" s="43"/>
      <c r="D94" s="43"/>
      <c r="E94" s="43"/>
      <c r="F94" s="43"/>
      <c r="G94" s="43"/>
      <c r="H94" s="43"/>
      <c r="I94" s="43"/>
      <c r="J94" s="43"/>
      <c r="K94" s="43"/>
      <c r="L94" s="43"/>
      <c r="M94" s="43"/>
    </row>
    <row r="95" spans="2:13" ht="18" customHeight="1" x14ac:dyDescent="0.35">
      <c r="B95" s="43"/>
      <c r="C95" s="43"/>
      <c r="D95" s="43"/>
      <c r="E95" s="43"/>
      <c r="F95" s="43"/>
      <c r="G95" s="43"/>
      <c r="H95" s="43"/>
      <c r="I95" s="43"/>
      <c r="J95" s="292" t="s">
        <v>234</v>
      </c>
      <c r="K95" s="292"/>
      <c r="L95" s="292"/>
      <c r="M95" s="292"/>
    </row>
    <row r="96" spans="2:13" ht="18.75" thickBot="1" x14ac:dyDescent="0.4">
      <c r="B96" s="10" t="s">
        <v>588</v>
      </c>
      <c r="C96" s="10"/>
      <c r="D96" s="10"/>
      <c r="E96" s="10"/>
      <c r="F96" s="11">
        <v>2020</v>
      </c>
      <c r="G96" s="12">
        <v>2021</v>
      </c>
      <c r="H96" s="12">
        <v>2022</v>
      </c>
      <c r="I96" s="27" t="s">
        <v>0</v>
      </c>
      <c r="J96" s="13" t="s">
        <v>1</v>
      </c>
      <c r="K96" s="13" t="s">
        <v>2</v>
      </c>
      <c r="L96" s="13" t="s">
        <v>3</v>
      </c>
      <c r="M96" s="13" t="s">
        <v>4</v>
      </c>
    </row>
    <row r="97" spans="2:13" ht="15" customHeight="1" thickTop="1" x14ac:dyDescent="0.35">
      <c r="B97" s="7" t="s">
        <v>5</v>
      </c>
      <c r="F97" s="106" t="s">
        <v>8</v>
      </c>
      <c r="G97" s="106" t="s">
        <v>8</v>
      </c>
      <c r="H97" s="178">
        <v>55.33</v>
      </c>
      <c r="I97" s="57" t="s">
        <v>8</v>
      </c>
      <c r="J97" s="14" t="s">
        <v>170</v>
      </c>
      <c r="K97" s="14" t="s">
        <v>8</v>
      </c>
      <c r="L97" s="14" t="s">
        <v>8</v>
      </c>
      <c r="M97" s="47" t="s">
        <v>43</v>
      </c>
    </row>
    <row r="98" spans="2:13" ht="17.25" customHeight="1" x14ac:dyDescent="0.35">
      <c r="B98" s="48" t="s">
        <v>9</v>
      </c>
      <c r="C98" s="43"/>
      <c r="D98" s="43"/>
      <c r="E98" s="43"/>
      <c r="F98" s="106" t="s">
        <v>8</v>
      </c>
      <c r="G98" s="106" t="s">
        <v>8</v>
      </c>
      <c r="H98" s="66">
        <v>9.25</v>
      </c>
      <c r="I98" s="57" t="s">
        <v>8</v>
      </c>
      <c r="J98" s="14" t="s">
        <v>170</v>
      </c>
      <c r="K98" s="14" t="s">
        <v>8</v>
      </c>
      <c r="L98" s="14" t="s">
        <v>8</v>
      </c>
      <c r="M98" s="47" t="s">
        <v>43</v>
      </c>
    </row>
    <row r="99" spans="2:13" ht="15.75" customHeight="1" x14ac:dyDescent="0.35">
      <c r="B99" s="100" t="s">
        <v>304</v>
      </c>
      <c r="C99" s="43"/>
      <c r="D99" s="43"/>
      <c r="E99" s="43"/>
      <c r="F99" s="106" t="s">
        <v>8</v>
      </c>
      <c r="G99" s="106" t="s">
        <v>8</v>
      </c>
      <c r="H99" s="178">
        <v>13.49</v>
      </c>
      <c r="I99" s="57" t="s">
        <v>8</v>
      </c>
      <c r="J99" s="14" t="s">
        <v>170</v>
      </c>
      <c r="K99" s="14" t="s">
        <v>8</v>
      </c>
      <c r="L99" s="14" t="s">
        <v>8</v>
      </c>
      <c r="M99" s="47" t="s">
        <v>43</v>
      </c>
    </row>
    <row r="100" spans="2:13" ht="14.25" customHeight="1" x14ac:dyDescent="0.35">
      <c r="B100" s="7" t="s">
        <v>303</v>
      </c>
      <c r="C100" s="43"/>
      <c r="D100" s="43"/>
      <c r="E100" s="43"/>
      <c r="F100" s="106" t="s">
        <v>8</v>
      </c>
      <c r="G100" s="106" t="s">
        <v>8</v>
      </c>
      <c r="H100" s="178">
        <v>23.56</v>
      </c>
      <c r="I100" s="57" t="s">
        <v>8</v>
      </c>
      <c r="J100" s="14" t="s">
        <v>170</v>
      </c>
      <c r="K100" s="14" t="s">
        <v>8</v>
      </c>
      <c r="L100" s="14" t="s">
        <v>8</v>
      </c>
      <c r="M100" s="47" t="s">
        <v>43</v>
      </c>
    </row>
    <row r="101" spans="2:13" ht="15.75" customHeight="1" x14ac:dyDescent="0.35">
      <c r="B101" s="7" t="s">
        <v>305</v>
      </c>
      <c r="C101" s="43"/>
      <c r="D101" s="43"/>
      <c r="E101" s="43"/>
      <c r="F101" s="106" t="s">
        <v>8</v>
      </c>
      <c r="G101" s="106" t="s">
        <v>8</v>
      </c>
      <c r="H101" s="178">
        <v>15.03</v>
      </c>
      <c r="I101" s="57" t="s">
        <v>8</v>
      </c>
      <c r="J101" s="14" t="s">
        <v>170</v>
      </c>
      <c r="K101" s="14" t="s">
        <v>8</v>
      </c>
      <c r="L101" s="14" t="s">
        <v>8</v>
      </c>
      <c r="M101" s="47" t="s">
        <v>43</v>
      </c>
    </row>
    <row r="102" spans="2:13" ht="15" customHeight="1" x14ac:dyDescent="0.35">
      <c r="B102" s="64" t="s">
        <v>564</v>
      </c>
      <c r="C102" s="43"/>
      <c r="D102" s="43"/>
      <c r="E102" s="43"/>
      <c r="F102" s="43"/>
      <c r="G102" s="43"/>
      <c r="H102" s="43"/>
      <c r="I102" s="43"/>
      <c r="J102" s="43"/>
      <c r="K102" s="43"/>
      <c r="L102" s="43"/>
      <c r="M102" s="43"/>
    </row>
    <row r="103" spans="2:13" ht="15" customHeight="1" x14ac:dyDescent="0.35">
      <c r="B103" s="64"/>
      <c r="C103" s="43"/>
      <c r="D103" s="43"/>
      <c r="E103" s="43"/>
      <c r="F103" s="43"/>
      <c r="G103" s="43"/>
      <c r="H103" s="43"/>
      <c r="I103" s="43"/>
      <c r="J103" s="43"/>
      <c r="K103" s="43"/>
      <c r="L103" s="43"/>
      <c r="M103" s="43"/>
    </row>
    <row r="104" spans="2:13" ht="15" customHeight="1" x14ac:dyDescent="0.35">
      <c r="B104" s="16" t="s">
        <v>10</v>
      </c>
      <c r="F104" s="18"/>
      <c r="G104" s="18"/>
      <c r="H104" s="18"/>
    </row>
    <row r="105" spans="2:13" ht="33" customHeight="1" x14ac:dyDescent="0.35">
      <c r="B105" s="293" t="s">
        <v>589</v>
      </c>
      <c r="C105" s="294"/>
      <c r="D105" s="294"/>
      <c r="E105" s="294"/>
      <c r="F105" s="294"/>
      <c r="G105" s="294"/>
      <c r="H105" s="294"/>
      <c r="I105" s="294"/>
      <c r="J105" s="294"/>
      <c r="K105" s="294"/>
      <c r="L105" s="294"/>
      <c r="M105" s="295"/>
    </row>
    <row r="106" spans="2:13" ht="15" customHeight="1" x14ac:dyDescent="0.35">
      <c r="B106" s="64"/>
      <c r="C106" s="43"/>
      <c r="D106" s="43"/>
      <c r="E106" s="43"/>
      <c r="F106" s="43"/>
      <c r="G106" s="43"/>
      <c r="H106" s="43"/>
      <c r="I106" s="43"/>
      <c r="J106" s="43"/>
      <c r="K106" s="43"/>
      <c r="L106" s="43"/>
      <c r="M106" s="43"/>
    </row>
    <row r="107" spans="2:13" ht="15" customHeight="1" x14ac:dyDescent="0.35">
      <c r="B107" s="64"/>
      <c r="C107" s="43"/>
      <c r="D107" s="43"/>
      <c r="E107" s="43"/>
      <c r="F107" s="43"/>
      <c r="G107" s="43"/>
      <c r="H107" s="43"/>
      <c r="I107" s="43"/>
      <c r="J107" s="43"/>
      <c r="K107" s="43"/>
      <c r="L107" s="43"/>
      <c r="M107" s="43"/>
    </row>
    <row r="108" spans="2:13" ht="18" customHeight="1" x14ac:dyDescent="0.35">
      <c r="C108" s="43"/>
      <c r="D108" s="43"/>
      <c r="E108" s="43"/>
      <c r="F108" s="43"/>
      <c r="G108" s="43"/>
      <c r="H108" s="43"/>
      <c r="I108" s="43"/>
      <c r="J108" s="292" t="s">
        <v>234</v>
      </c>
      <c r="K108" s="292"/>
      <c r="L108" s="292"/>
      <c r="M108" s="292"/>
    </row>
    <row r="109" spans="2:13" ht="18.75" thickBot="1" x14ac:dyDescent="0.4">
      <c r="B109" s="10" t="s">
        <v>590</v>
      </c>
      <c r="C109" s="10"/>
      <c r="D109" s="10"/>
      <c r="E109" s="10"/>
      <c r="F109" s="11">
        <v>2020</v>
      </c>
      <c r="G109" s="12">
        <v>2021</v>
      </c>
      <c r="H109" s="12">
        <v>2022</v>
      </c>
      <c r="I109" s="27" t="s">
        <v>0</v>
      </c>
      <c r="J109" s="13" t="s">
        <v>1</v>
      </c>
      <c r="K109" s="13" t="s">
        <v>2</v>
      </c>
      <c r="L109" s="13" t="s">
        <v>3</v>
      </c>
      <c r="M109" s="13" t="s">
        <v>4</v>
      </c>
    </row>
    <row r="110" spans="2:13" ht="18" customHeight="1" thickTop="1" x14ac:dyDescent="0.35">
      <c r="B110" s="7" t="s">
        <v>591</v>
      </c>
      <c r="F110" s="63">
        <f>AVERAGE(F111:F115)</f>
        <v>1.4152</v>
      </c>
      <c r="G110" s="63">
        <f>AVERAGE(G111:G115)</f>
        <v>1.2739999999999998</v>
      </c>
      <c r="H110" s="63">
        <f>AVERAGE(H111:H115)</f>
        <v>1.3740000000000001</v>
      </c>
      <c r="I110" s="57" t="s">
        <v>8</v>
      </c>
      <c r="J110" s="14" t="s">
        <v>171</v>
      </c>
      <c r="K110" s="14" t="s">
        <v>8</v>
      </c>
      <c r="L110" s="14" t="s">
        <v>8</v>
      </c>
      <c r="M110" s="47" t="s">
        <v>43</v>
      </c>
    </row>
    <row r="111" spans="2:13" x14ac:dyDescent="0.35">
      <c r="C111" s="7" t="s">
        <v>5</v>
      </c>
      <c r="F111" s="67">
        <v>1.01</v>
      </c>
      <c r="G111" s="67">
        <v>1.01</v>
      </c>
      <c r="H111" s="20">
        <v>1</v>
      </c>
      <c r="I111" s="57" t="s">
        <v>8</v>
      </c>
      <c r="J111" s="14" t="s">
        <v>171</v>
      </c>
      <c r="K111" s="14" t="s">
        <v>8</v>
      </c>
      <c r="L111" s="14" t="s">
        <v>8</v>
      </c>
      <c r="M111" s="47" t="s">
        <v>43</v>
      </c>
    </row>
    <row r="112" spans="2:13" x14ac:dyDescent="0.35">
      <c r="C112" s="7" t="s">
        <v>9</v>
      </c>
      <c r="F112" s="67">
        <v>2.1</v>
      </c>
      <c r="G112" s="67">
        <v>1.93</v>
      </c>
      <c r="H112" s="20">
        <v>1.96</v>
      </c>
      <c r="I112" s="57" t="s">
        <v>8</v>
      </c>
      <c r="J112" s="14" t="s">
        <v>171</v>
      </c>
      <c r="K112" s="14" t="s">
        <v>8</v>
      </c>
      <c r="L112" s="14" t="s">
        <v>8</v>
      </c>
      <c r="M112" s="47" t="s">
        <v>43</v>
      </c>
    </row>
    <row r="113" spans="2:13" x14ac:dyDescent="0.35">
      <c r="C113" s="7" t="s">
        <v>304</v>
      </c>
      <c r="F113" s="69">
        <v>1</v>
      </c>
      <c r="G113" s="20">
        <v>1</v>
      </c>
      <c r="H113" s="20">
        <v>1</v>
      </c>
      <c r="I113" s="57" t="s">
        <v>8</v>
      </c>
      <c r="J113" s="14" t="s">
        <v>171</v>
      </c>
      <c r="K113" s="14" t="s">
        <v>8</v>
      </c>
      <c r="L113" s="14" t="s">
        <v>8</v>
      </c>
      <c r="M113" s="47" t="s">
        <v>43</v>
      </c>
    </row>
    <row r="114" spans="2:13" x14ac:dyDescent="0.35">
      <c r="C114" s="7" t="s">
        <v>303</v>
      </c>
      <c r="F114" s="69">
        <v>1</v>
      </c>
      <c r="G114" s="20">
        <v>1</v>
      </c>
      <c r="H114" s="20">
        <v>1.17</v>
      </c>
      <c r="I114" s="57" t="s">
        <v>8</v>
      </c>
      <c r="J114" s="14" t="s">
        <v>171</v>
      </c>
      <c r="K114" s="14" t="s">
        <v>8</v>
      </c>
      <c r="L114" s="14" t="s">
        <v>8</v>
      </c>
      <c r="M114" s="47" t="s">
        <v>43</v>
      </c>
    </row>
    <row r="115" spans="2:13" x14ac:dyDescent="0.35">
      <c r="C115" s="7" t="s">
        <v>305</v>
      </c>
      <c r="F115" s="20">
        <v>1.966</v>
      </c>
      <c r="G115" s="20">
        <v>1.43</v>
      </c>
      <c r="H115" s="20">
        <v>1.74</v>
      </c>
      <c r="I115" s="57" t="s">
        <v>8</v>
      </c>
      <c r="J115" s="14" t="s">
        <v>171</v>
      </c>
      <c r="K115" s="14" t="s">
        <v>8</v>
      </c>
      <c r="L115" s="14" t="s">
        <v>8</v>
      </c>
      <c r="M115" s="47" t="s">
        <v>43</v>
      </c>
    </row>
    <row r="117" spans="2:13" ht="18" customHeight="1" x14ac:dyDescent="0.35">
      <c r="B117" s="16" t="s">
        <v>10</v>
      </c>
      <c r="F117" s="18"/>
      <c r="G117" s="18"/>
      <c r="H117" s="18"/>
    </row>
    <row r="118" spans="2:13" ht="34.5" customHeight="1" x14ac:dyDescent="0.35">
      <c r="B118" s="293" t="s">
        <v>592</v>
      </c>
      <c r="C118" s="294"/>
      <c r="D118" s="294"/>
      <c r="E118" s="294"/>
      <c r="F118" s="294"/>
      <c r="G118" s="294"/>
      <c r="H118" s="294"/>
      <c r="I118" s="294"/>
      <c r="J118" s="294"/>
      <c r="K118" s="294"/>
      <c r="L118" s="294"/>
      <c r="M118" s="295"/>
    </row>
    <row r="121" spans="2:13" x14ac:dyDescent="0.35">
      <c r="J121" s="292" t="s">
        <v>234</v>
      </c>
      <c r="K121" s="292"/>
      <c r="L121" s="292"/>
      <c r="M121" s="292"/>
    </row>
    <row r="122" spans="2:13" ht="18.75" thickBot="1" x14ac:dyDescent="0.4">
      <c r="B122" s="10" t="s">
        <v>593</v>
      </c>
      <c r="C122" s="10"/>
      <c r="D122" s="10"/>
      <c r="E122" s="10"/>
      <c r="F122" s="11">
        <v>2020</v>
      </c>
      <c r="G122" s="12">
        <v>2021</v>
      </c>
      <c r="H122" s="12">
        <v>2022</v>
      </c>
      <c r="I122" s="27" t="s">
        <v>0</v>
      </c>
      <c r="J122" s="13" t="s">
        <v>1</v>
      </c>
      <c r="K122" s="13" t="s">
        <v>2</v>
      </c>
      <c r="L122" s="13" t="s">
        <v>3</v>
      </c>
      <c r="M122" s="13" t="s">
        <v>4</v>
      </c>
    </row>
    <row r="123" spans="2:13" ht="15.75" customHeight="1" thickTop="1" x14ac:dyDescent="0.35">
      <c r="B123" s="16" t="s">
        <v>491</v>
      </c>
      <c r="F123" s="75"/>
      <c r="G123" s="75"/>
      <c r="H123" s="68"/>
      <c r="I123" s="57" t="s">
        <v>8</v>
      </c>
      <c r="J123" s="14" t="s">
        <v>170</v>
      </c>
      <c r="K123" s="14" t="s">
        <v>8</v>
      </c>
      <c r="L123" s="14" t="s">
        <v>8</v>
      </c>
      <c r="M123" s="47" t="s">
        <v>45</v>
      </c>
    </row>
    <row r="124" spans="2:13" x14ac:dyDescent="0.35">
      <c r="C124" s="7" t="s">
        <v>5</v>
      </c>
      <c r="F124" s="75" t="s">
        <v>8</v>
      </c>
      <c r="G124" s="75" t="s">
        <v>8</v>
      </c>
      <c r="H124" s="7">
        <v>1.49</v>
      </c>
      <c r="I124" s="57" t="s">
        <v>8</v>
      </c>
      <c r="J124" s="14" t="s">
        <v>170</v>
      </c>
      <c r="K124" s="14" t="s">
        <v>8</v>
      </c>
      <c r="L124" s="14" t="s">
        <v>8</v>
      </c>
      <c r="M124" s="47" t="s">
        <v>45</v>
      </c>
    </row>
    <row r="125" spans="2:13" x14ac:dyDescent="0.35">
      <c r="C125" s="7" t="s">
        <v>150</v>
      </c>
      <c r="F125" s="75" t="s">
        <v>8</v>
      </c>
      <c r="G125" s="75" t="s">
        <v>8</v>
      </c>
      <c r="H125" s="18">
        <v>1</v>
      </c>
      <c r="I125" s="57" t="s">
        <v>8</v>
      </c>
      <c r="J125" s="14" t="s">
        <v>170</v>
      </c>
      <c r="K125" s="14" t="s">
        <v>8</v>
      </c>
      <c r="L125" s="14" t="s">
        <v>8</v>
      </c>
      <c r="M125" s="47" t="s">
        <v>45</v>
      </c>
    </row>
    <row r="126" spans="2:13" x14ac:dyDescent="0.35">
      <c r="B126" s="16" t="s">
        <v>560</v>
      </c>
      <c r="F126" s="75"/>
      <c r="G126" s="75"/>
      <c r="I126" s="57" t="s">
        <v>8</v>
      </c>
      <c r="J126" s="14" t="s">
        <v>170</v>
      </c>
      <c r="K126" s="14" t="s">
        <v>8</v>
      </c>
      <c r="L126" s="14" t="s">
        <v>8</v>
      </c>
      <c r="M126" s="47" t="s">
        <v>45</v>
      </c>
    </row>
    <row r="127" spans="2:13" x14ac:dyDescent="0.35">
      <c r="C127" s="7" t="s">
        <v>5</v>
      </c>
      <c r="F127" s="75" t="s">
        <v>8</v>
      </c>
      <c r="G127" s="75" t="s">
        <v>8</v>
      </c>
      <c r="H127" s="7">
        <v>1.76</v>
      </c>
      <c r="I127" s="57" t="s">
        <v>8</v>
      </c>
      <c r="J127" s="14" t="s">
        <v>170</v>
      </c>
      <c r="K127" s="14" t="s">
        <v>8</v>
      </c>
      <c r="L127" s="14" t="s">
        <v>8</v>
      </c>
      <c r="M127" s="47" t="s">
        <v>45</v>
      </c>
    </row>
    <row r="128" spans="2:13" x14ac:dyDescent="0.35">
      <c r="C128" s="7" t="s">
        <v>150</v>
      </c>
      <c r="F128" s="75" t="s">
        <v>8</v>
      </c>
      <c r="G128" s="75" t="s">
        <v>8</v>
      </c>
      <c r="H128" s="7">
        <v>1.28</v>
      </c>
      <c r="I128" s="57" t="s">
        <v>8</v>
      </c>
      <c r="J128" s="14" t="s">
        <v>170</v>
      </c>
      <c r="K128" s="14" t="s">
        <v>8</v>
      </c>
      <c r="L128" s="14" t="s">
        <v>8</v>
      </c>
      <c r="M128" s="47" t="s">
        <v>45</v>
      </c>
    </row>
    <row r="129" spans="2:13" x14ac:dyDescent="0.35">
      <c r="B129" s="16" t="s">
        <v>561</v>
      </c>
      <c r="F129" s="75"/>
      <c r="G129" s="75"/>
      <c r="I129" s="57" t="s">
        <v>8</v>
      </c>
      <c r="J129" s="14" t="s">
        <v>170</v>
      </c>
      <c r="K129" s="14" t="s">
        <v>8</v>
      </c>
      <c r="L129" s="14" t="s">
        <v>8</v>
      </c>
      <c r="M129" s="47" t="s">
        <v>45</v>
      </c>
    </row>
    <row r="130" spans="2:13" x14ac:dyDescent="0.35">
      <c r="C130" s="7" t="s">
        <v>5</v>
      </c>
      <c r="F130" s="75" t="s">
        <v>8</v>
      </c>
      <c r="G130" s="75" t="s">
        <v>8</v>
      </c>
      <c r="H130" s="7">
        <v>1.48</v>
      </c>
      <c r="I130" s="57" t="s">
        <v>8</v>
      </c>
      <c r="J130" s="14" t="s">
        <v>170</v>
      </c>
      <c r="K130" s="14" t="s">
        <v>8</v>
      </c>
      <c r="L130" s="14" t="s">
        <v>8</v>
      </c>
      <c r="M130" s="47" t="s">
        <v>45</v>
      </c>
    </row>
    <row r="131" spans="2:13" x14ac:dyDescent="0.35">
      <c r="C131" s="7" t="s">
        <v>150</v>
      </c>
      <c r="F131" s="75" t="s">
        <v>8</v>
      </c>
      <c r="G131" s="75" t="s">
        <v>8</v>
      </c>
      <c r="H131" s="7">
        <v>1.05</v>
      </c>
      <c r="I131" s="57" t="s">
        <v>8</v>
      </c>
      <c r="J131" s="14" t="s">
        <v>170</v>
      </c>
      <c r="K131" s="14" t="s">
        <v>8</v>
      </c>
      <c r="L131" s="14" t="s">
        <v>8</v>
      </c>
      <c r="M131" s="47" t="s">
        <v>45</v>
      </c>
    </row>
    <row r="132" spans="2:13" x14ac:dyDescent="0.35">
      <c r="B132" s="16" t="s">
        <v>562</v>
      </c>
      <c r="F132" s="75"/>
      <c r="G132" s="75"/>
      <c r="I132" s="57" t="s">
        <v>8</v>
      </c>
      <c r="J132" s="14" t="s">
        <v>170</v>
      </c>
      <c r="K132" s="14" t="s">
        <v>8</v>
      </c>
      <c r="L132" s="14" t="s">
        <v>8</v>
      </c>
      <c r="M132" s="47" t="s">
        <v>45</v>
      </c>
    </row>
    <row r="133" spans="2:13" x14ac:dyDescent="0.35">
      <c r="C133" s="7" t="s">
        <v>5</v>
      </c>
      <c r="F133" s="75" t="s">
        <v>8</v>
      </c>
      <c r="G133" s="75" t="s">
        <v>8</v>
      </c>
      <c r="H133" s="7">
        <v>1.31</v>
      </c>
      <c r="I133" s="57" t="s">
        <v>8</v>
      </c>
      <c r="J133" s="14" t="s">
        <v>170</v>
      </c>
      <c r="K133" s="14" t="s">
        <v>8</v>
      </c>
      <c r="L133" s="14" t="s">
        <v>8</v>
      </c>
      <c r="M133" s="47" t="s">
        <v>45</v>
      </c>
    </row>
    <row r="134" spans="2:13" x14ac:dyDescent="0.35">
      <c r="C134" s="7" t="s">
        <v>150</v>
      </c>
      <c r="F134" s="75" t="s">
        <v>8</v>
      </c>
      <c r="G134" s="75" t="s">
        <v>8</v>
      </c>
      <c r="H134" s="7">
        <v>1.08</v>
      </c>
      <c r="I134" s="57" t="s">
        <v>8</v>
      </c>
      <c r="J134" s="14" t="s">
        <v>170</v>
      </c>
      <c r="K134" s="14" t="s">
        <v>8</v>
      </c>
      <c r="L134" s="14" t="s">
        <v>8</v>
      </c>
      <c r="M134" s="47" t="s">
        <v>45</v>
      </c>
    </row>
    <row r="135" spans="2:13" x14ac:dyDescent="0.35">
      <c r="B135" s="16" t="s">
        <v>34</v>
      </c>
      <c r="F135" s="75"/>
      <c r="G135" s="75"/>
      <c r="I135" s="57" t="s">
        <v>8</v>
      </c>
      <c r="J135" s="14" t="s">
        <v>170</v>
      </c>
      <c r="K135" s="14" t="s">
        <v>8</v>
      </c>
      <c r="L135" s="14" t="s">
        <v>8</v>
      </c>
      <c r="M135" s="47" t="s">
        <v>45</v>
      </c>
    </row>
    <row r="136" spans="2:13" x14ac:dyDescent="0.35">
      <c r="C136" s="7" t="s">
        <v>5</v>
      </c>
      <c r="F136" s="75" t="s">
        <v>8</v>
      </c>
      <c r="G136" s="75" t="s">
        <v>8</v>
      </c>
      <c r="H136" s="7">
        <v>2.2400000000000002</v>
      </c>
      <c r="I136" s="57" t="s">
        <v>8</v>
      </c>
      <c r="J136" s="14" t="s">
        <v>170</v>
      </c>
      <c r="K136" s="14" t="s">
        <v>8</v>
      </c>
      <c r="L136" s="14" t="s">
        <v>8</v>
      </c>
      <c r="M136" s="47" t="s">
        <v>45</v>
      </c>
    </row>
    <row r="137" spans="2:13" x14ac:dyDescent="0.35">
      <c r="C137" s="7" t="s">
        <v>150</v>
      </c>
      <c r="F137" s="75" t="s">
        <v>8</v>
      </c>
      <c r="G137" s="75" t="s">
        <v>8</v>
      </c>
      <c r="H137" s="7">
        <v>1.1599999999999999</v>
      </c>
      <c r="I137" s="57" t="s">
        <v>8</v>
      </c>
      <c r="J137" s="14" t="s">
        <v>170</v>
      </c>
      <c r="K137" s="14" t="s">
        <v>8</v>
      </c>
      <c r="L137" s="14" t="s">
        <v>8</v>
      </c>
      <c r="M137" s="47" t="s">
        <v>45</v>
      </c>
    </row>
    <row r="138" spans="2:13" x14ac:dyDescent="0.35">
      <c r="B138" s="16" t="s">
        <v>494</v>
      </c>
      <c r="F138" s="75" t="s">
        <v>8</v>
      </c>
      <c r="G138" s="75"/>
      <c r="I138" s="57" t="s">
        <v>8</v>
      </c>
      <c r="J138" s="14" t="s">
        <v>170</v>
      </c>
      <c r="K138" s="14" t="s">
        <v>8</v>
      </c>
      <c r="L138" s="14" t="s">
        <v>8</v>
      </c>
      <c r="M138" s="47" t="s">
        <v>45</v>
      </c>
    </row>
    <row r="139" spans="2:13" x14ac:dyDescent="0.35">
      <c r="C139" s="7" t="s">
        <v>5</v>
      </c>
      <c r="F139" s="75" t="s">
        <v>8</v>
      </c>
      <c r="G139" s="75" t="s">
        <v>8</v>
      </c>
      <c r="H139" s="7">
        <v>1.38</v>
      </c>
      <c r="I139" s="57" t="s">
        <v>8</v>
      </c>
      <c r="J139" s="14" t="s">
        <v>170</v>
      </c>
      <c r="K139" s="14" t="s">
        <v>8</v>
      </c>
      <c r="L139" s="14" t="s">
        <v>8</v>
      </c>
      <c r="M139" s="47" t="s">
        <v>45</v>
      </c>
    </row>
    <row r="140" spans="2:13" x14ac:dyDescent="0.35">
      <c r="C140" s="7" t="s">
        <v>150</v>
      </c>
      <c r="F140" s="75" t="s">
        <v>8</v>
      </c>
      <c r="G140" s="75" t="s">
        <v>8</v>
      </c>
      <c r="H140" s="7">
        <v>1.38</v>
      </c>
      <c r="I140" s="57" t="s">
        <v>8</v>
      </c>
      <c r="J140" s="14" t="s">
        <v>170</v>
      </c>
      <c r="K140" s="14" t="s">
        <v>8</v>
      </c>
      <c r="L140" s="14" t="s">
        <v>8</v>
      </c>
      <c r="M140" s="47" t="s">
        <v>45</v>
      </c>
    </row>
    <row r="141" spans="2:13" x14ac:dyDescent="0.35">
      <c r="B141" s="64" t="s">
        <v>564</v>
      </c>
    </row>
    <row r="142" spans="2:13" x14ac:dyDescent="0.35">
      <c r="B142" s="64"/>
    </row>
    <row r="143" spans="2:13" x14ac:dyDescent="0.35">
      <c r="B143" s="16" t="s">
        <v>10</v>
      </c>
      <c r="F143" s="18"/>
      <c r="G143" s="18"/>
      <c r="H143" s="18"/>
    </row>
    <row r="144" spans="2:13" ht="44.25" customHeight="1" x14ac:dyDescent="0.35">
      <c r="B144" s="293" t="s">
        <v>594</v>
      </c>
      <c r="C144" s="294"/>
      <c r="D144" s="294"/>
      <c r="E144" s="294"/>
      <c r="F144" s="294"/>
      <c r="G144" s="294"/>
      <c r="H144" s="294"/>
      <c r="I144" s="294"/>
      <c r="J144" s="294"/>
      <c r="K144" s="294"/>
      <c r="L144" s="294"/>
      <c r="M144" s="295"/>
    </row>
    <row r="146" spans="2:13" x14ac:dyDescent="0.35">
      <c r="J146" s="292" t="s">
        <v>234</v>
      </c>
      <c r="K146" s="292"/>
      <c r="L146" s="292"/>
      <c r="M146" s="292"/>
    </row>
    <row r="147" spans="2:13" ht="18.75" thickBot="1" x14ac:dyDescent="0.4">
      <c r="B147" s="10" t="s">
        <v>595</v>
      </c>
      <c r="C147" s="10"/>
      <c r="D147" s="10"/>
      <c r="E147" s="10"/>
      <c r="F147" s="11">
        <v>2020</v>
      </c>
      <c r="G147" s="12">
        <v>2021</v>
      </c>
      <c r="H147" s="12">
        <v>2022</v>
      </c>
      <c r="I147" s="27" t="s">
        <v>0</v>
      </c>
      <c r="J147" s="13" t="s">
        <v>1</v>
      </c>
      <c r="K147" s="13" t="s">
        <v>2</v>
      </c>
      <c r="L147" s="13" t="s">
        <v>3</v>
      </c>
      <c r="M147" s="13" t="s">
        <v>4</v>
      </c>
    </row>
    <row r="148" spans="2:13" ht="18.75" thickTop="1" x14ac:dyDescent="0.35">
      <c r="B148" s="16" t="s">
        <v>596</v>
      </c>
      <c r="F148" s="182">
        <f>AVERAGE(F150:F154)</f>
        <v>4.9175000000000004</v>
      </c>
      <c r="G148" s="180">
        <f>AVERAGE(G150:G154)</f>
        <v>7.1174999999999997</v>
      </c>
      <c r="H148" s="181">
        <f>AVERAGE(H150:H157)</f>
        <v>8.0416666666666661</v>
      </c>
      <c r="I148" s="57" t="s">
        <v>8</v>
      </c>
      <c r="J148" s="14" t="s">
        <v>44</v>
      </c>
      <c r="K148" s="14" t="s">
        <v>8</v>
      </c>
      <c r="L148" s="14" t="s">
        <v>8</v>
      </c>
      <c r="M148" s="47" t="s">
        <v>45</v>
      </c>
    </row>
    <row r="149" spans="2:13" x14ac:dyDescent="0.35">
      <c r="C149" s="16" t="s">
        <v>5</v>
      </c>
      <c r="F149" s="182"/>
      <c r="G149" s="67"/>
      <c r="I149" s="57" t="s">
        <v>8</v>
      </c>
      <c r="J149" s="14" t="s">
        <v>44</v>
      </c>
      <c r="K149" s="14" t="s">
        <v>8</v>
      </c>
      <c r="L149" s="14" t="s">
        <v>8</v>
      </c>
      <c r="M149" s="47" t="s">
        <v>45</v>
      </c>
    </row>
    <row r="150" spans="2:13" x14ac:dyDescent="0.35">
      <c r="D150" s="7" t="s">
        <v>583</v>
      </c>
      <c r="F150" s="75">
        <v>5.07</v>
      </c>
      <c r="G150" s="67">
        <v>6.81</v>
      </c>
      <c r="H150" s="7">
        <v>6.56</v>
      </c>
      <c r="I150" s="57"/>
      <c r="J150" s="14" t="s">
        <v>44</v>
      </c>
      <c r="K150" s="14" t="s">
        <v>8</v>
      </c>
      <c r="L150" s="14" t="s">
        <v>8</v>
      </c>
      <c r="M150" s="47" t="s">
        <v>45</v>
      </c>
    </row>
    <row r="151" spans="2:13" x14ac:dyDescent="0.35">
      <c r="D151" s="7" t="s">
        <v>584</v>
      </c>
      <c r="F151" s="75">
        <v>3.22</v>
      </c>
      <c r="G151" s="67">
        <v>5.34</v>
      </c>
      <c r="H151" s="7">
        <v>5.0599999999999996</v>
      </c>
      <c r="I151" s="57"/>
      <c r="J151" s="14" t="s">
        <v>44</v>
      </c>
      <c r="K151" s="14" t="s">
        <v>8</v>
      </c>
      <c r="L151" s="14" t="s">
        <v>8</v>
      </c>
      <c r="M151" s="47" t="s">
        <v>45</v>
      </c>
    </row>
    <row r="152" spans="2:13" x14ac:dyDescent="0.35">
      <c r="C152" s="16" t="s">
        <v>150</v>
      </c>
      <c r="F152" s="182"/>
      <c r="G152" s="67"/>
      <c r="I152" s="57"/>
      <c r="J152" s="14" t="s">
        <v>44</v>
      </c>
      <c r="K152" s="14" t="s">
        <v>8</v>
      </c>
      <c r="L152" s="14" t="s">
        <v>8</v>
      </c>
      <c r="M152" s="47" t="s">
        <v>45</v>
      </c>
    </row>
    <row r="153" spans="2:13" x14ac:dyDescent="0.35">
      <c r="D153" s="7" t="s">
        <v>583</v>
      </c>
      <c r="F153" s="75">
        <v>6.6</v>
      </c>
      <c r="G153" s="67">
        <v>8.56</v>
      </c>
      <c r="H153" s="7">
        <v>11.59</v>
      </c>
      <c r="I153" s="57" t="s">
        <v>8</v>
      </c>
      <c r="J153" s="14" t="s">
        <v>44</v>
      </c>
      <c r="K153" s="14" t="s">
        <v>8</v>
      </c>
      <c r="L153" s="14" t="s">
        <v>8</v>
      </c>
      <c r="M153" s="47" t="s">
        <v>45</v>
      </c>
    </row>
    <row r="154" spans="2:13" x14ac:dyDescent="0.35">
      <c r="D154" s="7" t="s">
        <v>584</v>
      </c>
      <c r="F154" s="75">
        <v>4.78</v>
      </c>
      <c r="G154" s="20">
        <v>7.76</v>
      </c>
      <c r="H154" s="7">
        <v>16.579999999999998</v>
      </c>
      <c r="I154" s="57" t="s">
        <v>8</v>
      </c>
      <c r="J154" s="14" t="s">
        <v>44</v>
      </c>
      <c r="K154" s="14" t="s">
        <v>8</v>
      </c>
      <c r="L154" s="14" t="s">
        <v>8</v>
      </c>
      <c r="M154" s="47" t="s">
        <v>45</v>
      </c>
    </row>
    <row r="155" spans="2:13" x14ac:dyDescent="0.35">
      <c r="C155" s="16" t="s">
        <v>460</v>
      </c>
      <c r="F155" s="182"/>
      <c r="G155" s="20"/>
      <c r="I155" s="57" t="s">
        <v>8</v>
      </c>
      <c r="J155" s="14" t="s">
        <v>44</v>
      </c>
      <c r="K155" s="14" t="s">
        <v>8</v>
      </c>
      <c r="L155" s="14" t="s">
        <v>8</v>
      </c>
      <c r="M155" s="47" t="s">
        <v>45</v>
      </c>
    </row>
    <row r="156" spans="2:13" x14ac:dyDescent="0.35">
      <c r="D156" s="7" t="s">
        <v>583</v>
      </c>
      <c r="F156" s="68" t="s">
        <v>8</v>
      </c>
      <c r="G156" s="35" t="s">
        <v>8</v>
      </c>
      <c r="H156" s="7">
        <v>3.74</v>
      </c>
      <c r="I156" s="57" t="s">
        <v>8</v>
      </c>
      <c r="J156" s="14" t="s">
        <v>44</v>
      </c>
      <c r="K156" s="14" t="s">
        <v>8</v>
      </c>
      <c r="L156" s="14" t="s">
        <v>8</v>
      </c>
      <c r="M156" s="47" t="s">
        <v>45</v>
      </c>
    </row>
    <row r="157" spans="2:13" x14ac:dyDescent="0.35">
      <c r="B157" s="64"/>
      <c r="D157" s="7" t="s">
        <v>584</v>
      </c>
      <c r="F157" s="68" t="s">
        <v>8</v>
      </c>
      <c r="G157" s="66" t="s">
        <v>8</v>
      </c>
      <c r="H157" s="7">
        <v>4.72</v>
      </c>
      <c r="I157" s="7"/>
      <c r="J157" s="14" t="s">
        <v>44</v>
      </c>
      <c r="K157" s="14" t="s">
        <v>8</v>
      </c>
      <c r="L157" s="14" t="s">
        <v>8</v>
      </c>
      <c r="M157" s="47" t="s">
        <v>45</v>
      </c>
    </row>
    <row r="159" spans="2:13" x14ac:dyDescent="0.35">
      <c r="B159" s="16" t="s">
        <v>10</v>
      </c>
      <c r="F159" s="18"/>
      <c r="G159" s="18"/>
      <c r="H159" s="18"/>
    </row>
    <row r="160" spans="2:13" ht="151.5" customHeight="1" x14ac:dyDescent="0.35">
      <c r="B160" s="293" t="s">
        <v>597</v>
      </c>
      <c r="C160" s="294"/>
      <c r="D160" s="294"/>
      <c r="E160" s="294"/>
      <c r="F160" s="294"/>
      <c r="G160" s="294"/>
      <c r="H160" s="294"/>
      <c r="I160" s="294"/>
      <c r="J160" s="294"/>
      <c r="K160" s="294"/>
      <c r="L160" s="294"/>
      <c r="M160" s="295"/>
    </row>
    <row r="161" spans="2:13" ht="38.25" customHeight="1" x14ac:dyDescent="0.35"/>
    <row r="162" spans="2:13" x14ac:dyDescent="0.35">
      <c r="J162" s="292" t="s">
        <v>234</v>
      </c>
      <c r="K162" s="292"/>
      <c r="L162" s="292"/>
      <c r="M162" s="292"/>
    </row>
    <row r="163" spans="2:13" ht="18.75" thickBot="1" x14ac:dyDescent="0.4">
      <c r="B163" s="10" t="s">
        <v>598</v>
      </c>
      <c r="C163" s="10"/>
      <c r="D163" s="10"/>
      <c r="E163" s="10"/>
      <c r="F163" s="11">
        <v>2020</v>
      </c>
      <c r="G163" s="12">
        <v>2021</v>
      </c>
      <c r="H163" s="12">
        <v>2022</v>
      </c>
      <c r="I163" s="27" t="s">
        <v>0</v>
      </c>
      <c r="J163" s="13" t="s">
        <v>1</v>
      </c>
      <c r="K163" s="13" t="s">
        <v>2</v>
      </c>
      <c r="L163" s="13" t="s">
        <v>3</v>
      </c>
      <c r="M163" s="13" t="s">
        <v>4</v>
      </c>
    </row>
    <row r="164" spans="2:13" ht="18.75" thickTop="1" x14ac:dyDescent="0.35">
      <c r="B164" s="7" t="s">
        <v>599</v>
      </c>
      <c r="F164" s="187">
        <v>9.7500000000000003E-2</v>
      </c>
      <c r="G164" s="187">
        <v>0.20100000000000001</v>
      </c>
      <c r="H164" s="186">
        <v>0.31929999999999997</v>
      </c>
      <c r="I164" s="57" t="s">
        <v>8</v>
      </c>
      <c r="J164" s="14" t="s">
        <v>46</v>
      </c>
      <c r="K164" s="14" t="s">
        <v>8</v>
      </c>
      <c r="L164" s="14" t="s">
        <v>8</v>
      </c>
      <c r="M164" s="47" t="s">
        <v>39</v>
      </c>
    </row>
    <row r="165" spans="2:13" x14ac:dyDescent="0.35">
      <c r="C165" s="7" t="s">
        <v>491</v>
      </c>
      <c r="F165" s="164">
        <v>0.28810000000000002</v>
      </c>
      <c r="G165" s="183">
        <v>0.52249999999999996</v>
      </c>
      <c r="H165" s="184">
        <v>1</v>
      </c>
      <c r="I165" s="57" t="s">
        <v>8</v>
      </c>
      <c r="J165" s="14" t="s">
        <v>46</v>
      </c>
      <c r="K165" s="14" t="s">
        <v>8</v>
      </c>
      <c r="L165" s="14" t="s">
        <v>8</v>
      </c>
      <c r="M165" s="47" t="s">
        <v>39</v>
      </c>
    </row>
    <row r="166" spans="2:13" x14ac:dyDescent="0.35">
      <c r="C166" s="43" t="s">
        <v>560</v>
      </c>
      <c r="F166" s="183">
        <v>1</v>
      </c>
      <c r="G166" s="183">
        <v>0.97740000000000005</v>
      </c>
      <c r="H166" s="184">
        <v>0.81279999999999997</v>
      </c>
      <c r="I166" s="57" t="s">
        <v>8</v>
      </c>
      <c r="J166" s="14" t="s">
        <v>46</v>
      </c>
      <c r="K166" s="14" t="s">
        <v>8</v>
      </c>
      <c r="L166" s="14" t="s">
        <v>8</v>
      </c>
      <c r="M166" s="47" t="s">
        <v>39</v>
      </c>
    </row>
    <row r="167" spans="2:13" x14ac:dyDescent="0.35">
      <c r="C167" s="100" t="s">
        <v>561</v>
      </c>
      <c r="F167" s="183">
        <v>0.86460000000000004</v>
      </c>
      <c r="G167" s="164">
        <v>0.96460000000000001</v>
      </c>
      <c r="H167" s="184">
        <v>0.4405</v>
      </c>
      <c r="I167" s="57" t="s">
        <v>8</v>
      </c>
      <c r="J167" s="14" t="s">
        <v>46</v>
      </c>
      <c r="K167" s="14" t="s">
        <v>8</v>
      </c>
      <c r="L167" s="14" t="s">
        <v>8</v>
      </c>
      <c r="M167" s="47" t="s">
        <v>39</v>
      </c>
    </row>
    <row r="168" spans="2:13" x14ac:dyDescent="0.35">
      <c r="C168" s="7" t="s">
        <v>562</v>
      </c>
      <c r="F168" s="164">
        <v>1</v>
      </c>
      <c r="G168" s="185">
        <v>0.88260000000000005</v>
      </c>
      <c r="H168" s="184">
        <v>0.6482</v>
      </c>
      <c r="I168" s="57" t="s">
        <v>8</v>
      </c>
      <c r="J168" s="14" t="s">
        <v>46</v>
      </c>
      <c r="K168" s="14" t="s">
        <v>8</v>
      </c>
      <c r="L168" s="14" t="s">
        <v>8</v>
      </c>
      <c r="M168" s="47" t="s">
        <v>39</v>
      </c>
    </row>
    <row r="169" spans="2:13" x14ac:dyDescent="0.35">
      <c r="C169" s="7" t="s">
        <v>563</v>
      </c>
      <c r="F169" s="185">
        <v>0.30320000000000003</v>
      </c>
      <c r="G169" s="164">
        <v>0.878</v>
      </c>
      <c r="H169" s="184">
        <v>0.61529999999999996</v>
      </c>
      <c r="I169" s="57" t="s">
        <v>8</v>
      </c>
      <c r="J169" s="14" t="s">
        <v>46</v>
      </c>
      <c r="K169" s="14" t="s">
        <v>8</v>
      </c>
      <c r="L169" s="14" t="s">
        <v>8</v>
      </c>
      <c r="M169" s="47" t="s">
        <v>39</v>
      </c>
    </row>
    <row r="170" spans="2:13" x14ac:dyDescent="0.35">
      <c r="B170" s="64"/>
      <c r="C170" s="7" t="s">
        <v>494</v>
      </c>
      <c r="F170" s="164">
        <v>1.4500000000000001E-2</v>
      </c>
      <c r="G170" s="164">
        <v>3.7400000000000003E-2</v>
      </c>
      <c r="H170" s="184">
        <v>0.2535</v>
      </c>
      <c r="I170" s="57" t="s">
        <v>8</v>
      </c>
      <c r="J170" s="14" t="s">
        <v>46</v>
      </c>
      <c r="K170" s="14" t="s">
        <v>8</v>
      </c>
      <c r="L170" s="14" t="s">
        <v>8</v>
      </c>
      <c r="M170" s="47" t="s">
        <v>39</v>
      </c>
    </row>
    <row r="171" spans="2:13" x14ac:dyDescent="0.35">
      <c r="B171" s="64" t="s">
        <v>600</v>
      </c>
    </row>
    <row r="172" spans="2:13" x14ac:dyDescent="0.35">
      <c r="B172" s="64"/>
    </row>
    <row r="173" spans="2:13" x14ac:dyDescent="0.35">
      <c r="B173" s="16" t="s">
        <v>10</v>
      </c>
      <c r="F173" s="18"/>
      <c r="G173" s="18"/>
      <c r="H173" s="18"/>
    </row>
    <row r="174" spans="2:13" ht="54.75" customHeight="1" x14ac:dyDescent="0.35">
      <c r="B174" s="293" t="s">
        <v>601</v>
      </c>
      <c r="C174" s="294"/>
      <c r="D174" s="294"/>
      <c r="E174" s="294"/>
      <c r="F174" s="294"/>
      <c r="G174" s="294"/>
      <c r="H174" s="294"/>
      <c r="I174" s="294"/>
      <c r="J174" s="294"/>
      <c r="K174" s="294"/>
      <c r="L174" s="294"/>
      <c r="M174" s="295"/>
    </row>
  </sheetData>
  <mergeCells count="31">
    <mergeCell ref="B68:M68"/>
    <mergeCell ref="B118:M118"/>
    <mergeCell ref="B26:M26"/>
    <mergeCell ref="F41:H41"/>
    <mergeCell ref="J41:M41"/>
    <mergeCell ref="B50:M50"/>
    <mergeCell ref="J63:M63"/>
    <mergeCell ref="F52:H52"/>
    <mergeCell ref="J52:M52"/>
    <mergeCell ref="B61:M61"/>
    <mergeCell ref="F28:H28"/>
    <mergeCell ref="J28:M28"/>
    <mergeCell ref="B39:M39"/>
    <mergeCell ref="J82:M82"/>
    <mergeCell ref="B93:M93"/>
    <mergeCell ref="J95:M95"/>
    <mergeCell ref="F4:H4"/>
    <mergeCell ref="J4:M4"/>
    <mergeCell ref="B17:M17"/>
    <mergeCell ref="F19:H19"/>
    <mergeCell ref="J19:M19"/>
    <mergeCell ref="B174:M174"/>
    <mergeCell ref="J146:M146"/>
    <mergeCell ref="J162:M162"/>
    <mergeCell ref="B160:M160"/>
    <mergeCell ref="J71:M71"/>
    <mergeCell ref="B80:M80"/>
    <mergeCell ref="J108:M108"/>
    <mergeCell ref="B105:M105"/>
    <mergeCell ref="J121:M121"/>
    <mergeCell ref="B144:M144"/>
  </mergeCells>
  <phoneticPr fontId="7" type="noConversion"/>
  <pageMargins left="0.511811024" right="0.511811024" top="0.78740157499999996" bottom="0.78740157499999996" header="0.31496062000000002" footer="0.31496062000000002"/>
  <pageSetup paperSize="9" orientation="portrait" r:id="rId1"/>
  <ignoredErrors>
    <ignoredError sqref="M10:M13 M73:M77 M164:M170 M65 M6:M8" numberStoredAsText="1"/>
    <ignoredError sqref="M110:M115 J73:J77 M84:M90 M97 M98:M101" twoDigitTextYear="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D04C-05ED-411E-AF3C-C4AEB83C59DD}">
  <sheetPr codeName="Sheet13"/>
  <dimension ref="B2:M61"/>
  <sheetViews>
    <sheetView showGridLines="0" topLeftCell="A48" zoomScale="90" zoomScaleNormal="90" workbookViewId="0">
      <selection activeCell="B61" sqref="A1:XFD1048576"/>
    </sheetView>
  </sheetViews>
  <sheetFormatPr defaultRowHeight="18" x14ac:dyDescent="0.35"/>
  <cols>
    <col min="1" max="1" width="3.42578125" style="7" customWidth="1"/>
    <col min="2" max="4" width="9.140625" style="7"/>
    <col min="5" max="5" width="33.7109375" style="7" customWidth="1"/>
    <col min="6" max="6" width="14.85546875" style="7" customWidth="1"/>
    <col min="7" max="7" width="16.28515625" style="7" customWidth="1"/>
    <col min="8" max="8" width="18.28515625" style="7" customWidth="1"/>
    <col min="9" max="9" width="37.7109375" style="14" customWidth="1"/>
    <col min="10" max="11" width="13.85546875" style="14" customWidth="1"/>
    <col min="12" max="12" width="11.7109375" style="14" customWidth="1"/>
    <col min="13" max="13" width="14.85546875" style="14" customWidth="1"/>
    <col min="14" max="16384" width="9.140625" style="7"/>
  </cols>
  <sheetData>
    <row r="2" spans="2:13" ht="24" x14ac:dyDescent="0.45">
      <c r="B2" s="89" t="s">
        <v>179</v>
      </c>
    </row>
    <row r="3" spans="2:13" ht="15" customHeight="1" x14ac:dyDescent="0.35"/>
    <row r="4" spans="2:13" ht="21.75" customHeight="1" x14ac:dyDescent="0.35">
      <c r="F4" s="292"/>
      <c r="G4" s="292"/>
      <c r="H4" s="292"/>
      <c r="J4" s="292" t="s">
        <v>234</v>
      </c>
      <c r="K4" s="292"/>
      <c r="L4" s="292"/>
      <c r="M4" s="292"/>
    </row>
    <row r="5" spans="2:13" ht="21" customHeight="1" thickBot="1" x14ac:dyDescent="0.4">
      <c r="B5" s="10" t="s">
        <v>602</v>
      </c>
      <c r="C5" s="10"/>
      <c r="D5" s="10"/>
      <c r="E5" s="10"/>
      <c r="F5" s="11">
        <v>2020</v>
      </c>
      <c r="G5" s="12">
        <v>2021</v>
      </c>
      <c r="H5" s="12">
        <v>2022</v>
      </c>
      <c r="I5" s="27" t="s">
        <v>0</v>
      </c>
      <c r="J5" s="13" t="s">
        <v>1</v>
      </c>
      <c r="K5" s="13" t="s">
        <v>2</v>
      </c>
      <c r="L5" s="13" t="s">
        <v>3</v>
      </c>
      <c r="M5" s="13" t="s">
        <v>4</v>
      </c>
    </row>
    <row r="6" spans="2:13" ht="18.75" thickTop="1" x14ac:dyDescent="0.35">
      <c r="B6" s="7" t="s">
        <v>603</v>
      </c>
      <c r="F6" s="67">
        <v>88.26</v>
      </c>
      <c r="G6" s="67">
        <v>89.56</v>
      </c>
      <c r="H6" s="189" t="s">
        <v>172</v>
      </c>
      <c r="I6" s="57" t="s">
        <v>8</v>
      </c>
      <c r="J6" s="14" t="s">
        <v>8</v>
      </c>
      <c r="K6" s="14" t="s">
        <v>8</v>
      </c>
      <c r="L6" s="14" t="s">
        <v>8</v>
      </c>
      <c r="M6" s="47" t="s">
        <v>54</v>
      </c>
    </row>
    <row r="7" spans="2:13" x14ac:dyDescent="0.35">
      <c r="B7" s="7" t="s">
        <v>604</v>
      </c>
      <c r="F7" s="67">
        <v>97.63</v>
      </c>
      <c r="G7" s="67">
        <v>97.8</v>
      </c>
      <c r="H7" s="189">
        <v>99</v>
      </c>
      <c r="I7" s="57" t="s">
        <v>8</v>
      </c>
      <c r="J7" s="14" t="s">
        <v>8</v>
      </c>
      <c r="K7" s="14" t="s">
        <v>8</v>
      </c>
      <c r="L7" s="14" t="s">
        <v>8</v>
      </c>
      <c r="M7" s="47" t="s">
        <v>54</v>
      </c>
    </row>
    <row r="8" spans="2:13" x14ac:dyDescent="0.35">
      <c r="B8" s="7" t="s">
        <v>605</v>
      </c>
      <c r="F8" s="73">
        <v>1E-3</v>
      </c>
      <c r="G8" s="67">
        <v>0.09</v>
      </c>
      <c r="H8" s="189">
        <v>0</v>
      </c>
      <c r="I8" s="57" t="s">
        <v>8</v>
      </c>
      <c r="J8" s="14" t="s">
        <v>8</v>
      </c>
      <c r="K8" s="14" t="s">
        <v>8</v>
      </c>
      <c r="L8" s="14" t="s">
        <v>8</v>
      </c>
      <c r="M8" s="47" t="s">
        <v>54</v>
      </c>
    </row>
    <row r="9" spans="2:13" x14ac:dyDescent="0.35">
      <c r="B9" s="7" t="s">
        <v>606</v>
      </c>
      <c r="F9" s="67">
        <v>53</v>
      </c>
      <c r="G9" s="67">
        <v>54.6</v>
      </c>
      <c r="H9" s="20">
        <v>47.666666666666664</v>
      </c>
      <c r="I9" s="57" t="s">
        <v>8</v>
      </c>
      <c r="J9" s="14" t="s">
        <v>8</v>
      </c>
      <c r="K9" s="14" t="s">
        <v>8</v>
      </c>
      <c r="L9" s="14" t="s">
        <v>8</v>
      </c>
      <c r="M9" s="47" t="s">
        <v>54</v>
      </c>
    </row>
    <row r="10" spans="2:13" x14ac:dyDescent="0.35">
      <c r="B10" s="7" t="s">
        <v>607</v>
      </c>
      <c r="F10" s="73">
        <v>0.01</v>
      </c>
      <c r="G10" s="67">
        <v>1.87</v>
      </c>
      <c r="H10" s="20">
        <v>1.1000000000000001</v>
      </c>
      <c r="I10" s="57" t="s">
        <v>8</v>
      </c>
      <c r="J10" s="14" t="s">
        <v>8</v>
      </c>
      <c r="K10" s="14" t="s">
        <v>8</v>
      </c>
      <c r="L10" s="14" t="s">
        <v>8</v>
      </c>
      <c r="M10" s="47" t="s">
        <v>54</v>
      </c>
    </row>
    <row r="11" spans="2:13" x14ac:dyDescent="0.35">
      <c r="B11" s="7" t="s">
        <v>608</v>
      </c>
      <c r="F11" s="73">
        <v>5.0000000000000001E-3</v>
      </c>
      <c r="G11" s="67">
        <v>0.54</v>
      </c>
      <c r="H11" s="20">
        <v>0.72166666666666668</v>
      </c>
      <c r="I11" s="57" t="s">
        <v>8</v>
      </c>
      <c r="J11" s="14" t="s">
        <v>8</v>
      </c>
      <c r="K11" s="14" t="s">
        <v>8</v>
      </c>
      <c r="L11" s="14" t="s">
        <v>8</v>
      </c>
      <c r="M11" s="47" t="s">
        <v>54</v>
      </c>
    </row>
    <row r="12" spans="2:13" x14ac:dyDescent="0.35">
      <c r="B12" s="7" t="s">
        <v>609</v>
      </c>
      <c r="F12" s="62">
        <v>0.01</v>
      </c>
      <c r="G12" s="62">
        <v>1.22</v>
      </c>
      <c r="H12" s="188">
        <v>1</v>
      </c>
      <c r="I12" s="57" t="s">
        <v>8</v>
      </c>
      <c r="J12" s="14" t="s">
        <v>8</v>
      </c>
      <c r="K12" s="14" t="s">
        <v>8</v>
      </c>
      <c r="L12" s="14" t="s">
        <v>8</v>
      </c>
      <c r="M12" s="47" t="s">
        <v>54</v>
      </c>
    </row>
    <row r="13" spans="2:13" x14ac:dyDescent="0.35">
      <c r="B13" s="7" t="s">
        <v>610</v>
      </c>
      <c r="F13" s="62">
        <v>5.6000000000000001E-2</v>
      </c>
      <c r="G13" s="62">
        <v>5.29</v>
      </c>
      <c r="H13" s="188">
        <v>5.8879999999999999</v>
      </c>
      <c r="I13" s="57" t="s">
        <v>8</v>
      </c>
      <c r="J13" s="14" t="s">
        <v>8</v>
      </c>
      <c r="K13" s="14" t="s">
        <v>8</v>
      </c>
      <c r="L13" s="14" t="s">
        <v>8</v>
      </c>
      <c r="M13" s="47" t="s">
        <v>54</v>
      </c>
    </row>
    <row r="14" spans="2:13" x14ac:dyDescent="0.35">
      <c r="B14" s="7" t="s">
        <v>611</v>
      </c>
      <c r="F14" s="62">
        <v>97.85</v>
      </c>
      <c r="G14" s="62">
        <v>98.39</v>
      </c>
      <c r="H14" s="188">
        <v>98.15</v>
      </c>
      <c r="I14" s="57" t="s">
        <v>8</v>
      </c>
      <c r="J14" s="14" t="s">
        <v>8</v>
      </c>
      <c r="K14" s="14" t="s">
        <v>8</v>
      </c>
      <c r="L14" s="14" t="s">
        <v>8</v>
      </c>
      <c r="M14" s="47" t="s">
        <v>54</v>
      </c>
    </row>
    <row r="15" spans="2:13" x14ac:dyDescent="0.35">
      <c r="B15" s="7" t="s">
        <v>612</v>
      </c>
      <c r="F15" s="63">
        <v>4.6100000000000003</v>
      </c>
      <c r="G15" s="63">
        <v>4.16</v>
      </c>
      <c r="H15" s="7">
        <v>4.8280000000000012</v>
      </c>
      <c r="I15" s="57" t="s">
        <v>8</v>
      </c>
      <c r="J15" s="14" t="s">
        <v>8</v>
      </c>
      <c r="K15" s="14" t="s">
        <v>8</v>
      </c>
      <c r="L15" s="14" t="s">
        <v>8</v>
      </c>
      <c r="M15" s="47" t="s">
        <v>54</v>
      </c>
    </row>
    <row r="16" spans="2:13" x14ac:dyDescent="0.35">
      <c r="B16" s="7" t="s">
        <v>613</v>
      </c>
      <c r="F16" s="74">
        <v>2E-3</v>
      </c>
      <c r="G16" s="63">
        <v>0.02</v>
      </c>
      <c r="H16" s="18">
        <v>0.71016666666666672</v>
      </c>
      <c r="I16" s="57" t="s">
        <v>8</v>
      </c>
      <c r="J16" s="14" t="s">
        <v>8</v>
      </c>
      <c r="K16" s="14" t="s">
        <v>8</v>
      </c>
      <c r="L16" s="14" t="s">
        <v>8</v>
      </c>
      <c r="M16" s="47" t="s">
        <v>54</v>
      </c>
    </row>
    <row r="17" spans="2:13" x14ac:dyDescent="0.35">
      <c r="B17" s="7" t="s">
        <v>614</v>
      </c>
      <c r="F17" s="74">
        <v>1.4999999999999999E-2</v>
      </c>
      <c r="G17" s="63">
        <v>0.04</v>
      </c>
      <c r="H17" s="18">
        <v>1.3766666666666667</v>
      </c>
      <c r="I17" s="57" t="s">
        <v>8</v>
      </c>
      <c r="J17" s="14" t="s">
        <v>8</v>
      </c>
      <c r="K17" s="14" t="s">
        <v>8</v>
      </c>
      <c r="L17" s="14" t="s">
        <v>8</v>
      </c>
      <c r="M17" s="47" t="s">
        <v>54</v>
      </c>
    </row>
    <row r="18" spans="2:13" x14ac:dyDescent="0.35">
      <c r="B18" s="7" t="s">
        <v>615</v>
      </c>
      <c r="F18" s="63">
        <v>2</v>
      </c>
      <c r="G18" s="63">
        <v>3.63</v>
      </c>
      <c r="H18" s="18">
        <v>10.546666666666667</v>
      </c>
      <c r="I18" s="57" t="s">
        <v>8</v>
      </c>
      <c r="J18" s="14" t="s">
        <v>8</v>
      </c>
      <c r="K18" s="14" t="s">
        <v>8</v>
      </c>
      <c r="L18" s="14" t="s">
        <v>8</v>
      </c>
      <c r="M18" s="47" t="s">
        <v>54</v>
      </c>
    </row>
    <row r="19" spans="2:13" x14ac:dyDescent="0.35">
      <c r="B19" s="64" t="s">
        <v>616</v>
      </c>
    </row>
    <row r="21" spans="2:13" ht="18" customHeight="1" x14ac:dyDescent="0.35">
      <c r="B21" s="16" t="s">
        <v>10</v>
      </c>
      <c r="F21" s="18"/>
      <c r="G21" s="18"/>
      <c r="H21" s="18"/>
    </row>
    <row r="22" spans="2:13" ht="98.25" customHeight="1" x14ac:dyDescent="0.35">
      <c r="B22" s="293" t="s">
        <v>617</v>
      </c>
      <c r="C22" s="294"/>
      <c r="D22" s="294"/>
      <c r="E22" s="294"/>
      <c r="F22" s="294"/>
      <c r="G22" s="294"/>
      <c r="H22" s="294"/>
      <c r="I22" s="294"/>
      <c r="J22" s="294"/>
      <c r="K22" s="294"/>
      <c r="L22" s="294"/>
      <c r="M22" s="295"/>
    </row>
    <row r="25" spans="2:13" x14ac:dyDescent="0.35">
      <c r="F25" s="292"/>
      <c r="G25" s="292"/>
      <c r="H25" s="292"/>
      <c r="J25" s="292" t="s">
        <v>234</v>
      </c>
      <c r="K25" s="292"/>
      <c r="L25" s="292"/>
      <c r="M25" s="292"/>
    </row>
    <row r="26" spans="2:13" ht="18.75" thickBot="1" x14ac:dyDescent="0.4">
      <c r="B26" s="10" t="s">
        <v>618</v>
      </c>
      <c r="C26" s="10"/>
      <c r="D26" s="10"/>
      <c r="E26" s="10"/>
      <c r="F26" s="11">
        <v>2020</v>
      </c>
      <c r="G26" s="12">
        <v>2021</v>
      </c>
      <c r="H26" s="12">
        <v>2022</v>
      </c>
      <c r="I26" s="27" t="s">
        <v>0</v>
      </c>
      <c r="J26" s="13" t="s">
        <v>1</v>
      </c>
      <c r="K26" s="13" t="s">
        <v>2</v>
      </c>
      <c r="L26" s="13" t="s">
        <v>3</v>
      </c>
      <c r="M26" s="13" t="s">
        <v>4</v>
      </c>
    </row>
    <row r="27" spans="2:13" ht="18.75" thickTop="1" x14ac:dyDescent="0.35">
      <c r="B27" s="7" t="s">
        <v>619</v>
      </c>
      <c r="F27" s="67">
        <v>4.68</v>
      </c>
      <c r="G27" s="67">
        <v>5.33</v>
      </c>
      <c r="H27" s="18">
        <v>5.1633333333333331</v>
      </c>
      <c r="I27" s="57" t="s">
        <v>8</v>
      </c>
      <c r="J27" s="14" t="s">
        <v>8</v>
      </c>
      <c r="K27" s="14" t="s">
        <v>8</v>
      </c>
      <c r="L27" s="14" t="s">
        <v>8</v>
      </c>
      <c r="M27" s="47" t="s">
        <v>54</v>
      </c>
    </row>
    <row r="28" spans="2:13" x14ac:dyDescent="0.35">
      <c r="B28" s="7" t="s">
        <v>620</v>
      </c>
      <c r="F28" s="75">
        <v>87.39</v>
      </c>
      <c r="G28" s="75">
        <v>86.89</v>
      </c>
      <c r="H28" s="18">
        <v>85.38</v>
      </c>
      <c r="I28" s="57" t="s">
        <v>8</v>
      </c>
      <c r="J28" s="14" t="s">
        <v>8</v>
      </c>
      <c r="K28" s="14" t="s">
        <v>8</v>
      </c>
      <c r="L28" s="14" t="s">
        <v>8</v>
      </c>
      <c r="M28" s="47" t="s">
        <v>54</v>
      </c>
    </row>
    <row r="29" spans="2:13" x14ac:dyDescent="0.35">
      <c r="B29" s="7" t="s">
        <v>621</v>
      </c>
      <c r="F29" s="75">
        <v>239.64</v>
      </c>
      <c r="G29" s="75">
        <v>239.64</v>
      </c>
      <c r="H29" s="18">
        <v>324.70833333333331</v>
      </c>
      <c r="I29" s="57" t="s">
        <v>8</v>
      </c>
      <c r="J29" s="14" t="s">
        <v>8</v>
      </c>
      <c r="K29" s="14" t="s">
        <v>8</v>
      </c>
      <c r="L29" s="14" t="s">
        <v>8</v>
      </c>
      <c r="M29" s="47" t="s">
        <v>54</v>
      </c>
    </row>
    <row r="30" spans="2:13" x14ac:dyDescent="0.35">
      <c r="B30" s="64" t="s">
        <v>616</v>
      </c>
    </row>
    <row r="32" spans="2:13" x14ac:dyDescent="0.35">
      <c r="B32" s="16" t="s">
        <v>10</v>
      </c>
      <c r="F32" s="18"/>
      <c r="G32" s="18"/>
      <c r="H32" s="18"/>
    </row>
    <row r="33" spans="2:13" ht="59.25" customHeight="1" x14ac:dyDescent="0.35">
      <c r="B33" s="293" t="s">
        <v>622</v>
      </c>
      <c r="C33" s="294"/>
      <c r="D33" s="294"/>
      <c r="E33" s="294"/>
      <c r="F33" s="294"/>
      <c r="G33" s="294"/>
      <c r="H33" s="294"/>
      <c r="I33" s="294"/>
      <c r="J33" s="294"/>
      <c r="K33" s="294"/>
      <c r="L33" s="294"/>
      <c r="M33" s="295"/>
    </row>
    <row r="36" spans="2:13" ht="18.75" thickBot="1" x14ac:dyDescent="0.4">
      <c r="B36" s="10" t="s">
        <v>623</v>
      </c>
      <c r="C36" s="10"/>
      <c r="D36" s="10"/>
      <c r="E36" s="10"/>
      <c r="F36" s="11">
        <v>2020</v>
      </c>
      <c r="G36" s="12">
        <v>2021</v>
      </c>
      <c r="H36" s="12">
        <v>2022</v>
      </c>
      <c r="I36" s="27" t="s">
        <v>0</v>
      </c>
      <c r="J36" s="13" t="s">
        <v>1</v>
      </c>
      <c r="K36" s="13" t="s">
        <v>2</v>
      </c>
      <c r="L36" s="13" t="s">
        <v>3</v>
      </c>
      <c r="M36" s="13" t="s">
        <v>4</v>
      </c>
    </row>
    <row r="37" spans="2:13" ht="18.75" thickTop="1" x14ac:dyDescent="0.35">
      <c r="B37" s="7" t="s">
        <v>624</v>
      </c>
      <c r="F37" s="67">
        <v>39.83</v>
      </c>
      <c r="G37" s="67">
        <v>29.8</v>
      </c>
      <c r="H37" s="7">
        <v>23.02</v>
      </c>
      <c r="I37" s="57" t="s">
        <v>8</v>
      </c>
      <c r="J37" s="14" t="s">
        <v>8</v>
      </c>
      <c r="K37" s="14" t="s">
        <v>8</v>
      </c>
      <c r="L37" s="14" t="s">
        <v>8</v>
      </c>
      <c r="M37" s="47" t="s">
        <v>54</v>
      </c>
    </row>
    <row r="38" spans="2:13" x14ac:dyDescent="0.35">
      <c r="B38" s="7" t="s">
        <v>625</v>
      </c>
      <c r="F38" s="75">
        <v>14.35</v>
      </c>
      <c r="G38" s="75">
        <v>25.05</v>
      </c>
      <c r="H38" s="7">
        <v>24.86</v>
      </c>
      <c r="I38" s="57" t="s">
        <v>8</v>
      </c>
      <c r="J38" s="14" t="s">
        <v>8</v>
      </c>
      <c r="K38" s="14" t="s">
        <v>8</v>
      </c>
      <c r="L38" s="14" t="s">
        <v>8</v>
      </c>
      <c r="M38" s="47" t="s">
        <v>54</v>
      </c>
    </row>
    <row r="39" spans="2:13" x14ac:dyDescent="0.35">
      <c r="B39" s="7" t="s">
        <v>626</v>
      </c>
      <c r="F39" s="68" t="s">
        <v>8</v>
      </c>
      <c r="G39" s="68" t="s">
        <v>8</v>
      </c>
      <c r="H39" s="7">
        <v>17.16</v>
      </c>
      <c r="I39" s="57"/>
      <c r="J39" s="14" t="s">
        <v>8</v>
      </c>
      <c r="K39" s="14" t="s">
        <v>8</v>
      </c>
      <c r="L39" s="14" t="s">
        <v>8</v>
      </c>
      <c r="M39" s="47" t="s">
        <v>54</v>
      </c>
    </row>
    <row r="40" spans="2:13" x14ac:dyDescent="0.35">
      <c r="B40" s="64" t="s">
        <v>616</v>
      </c>
      <c r="F40" s="75"/>
      <c r="G40" s="75"/>
      <c r="H40" s="75"/>
      <c r="I40" s="75"/>
      <c r="J40" s="75"/>
      <c r="K40" s="75"/>
      <c r="L40" s="75"/>
      <c r="M40" s="75"/>
    </row>
    <row r="42" spans="2:13" x14ac:dyDescent="0.35">
      <c r="B42" s="16" t="s">
        <v>10</v>
      </c>
      <c r="F42" s="18"/>
      <c r="G42" s="18"/>
      <c r="H42" s="18"/>
    </row>
    <row r="43" spans="2:13" ht="57" customHeight="1" x14ac:dyDescent="0.35">
      <c r="B43" s="293" t="s">
        <v>627</v>
      </c>
      <c r="C43" s="294"/>
      <c r="D43" s="294"/>
      <c r="E43" s="294"/>
      <c r="F43" s="294"/>
      <c r="G43" s="294"/>
      <c r="H43" s="294"/>
      <c r="I43" s="294"/>
      <c r="J43" s="294"/>
      <c r="K43" s="294"/>
      <c r="L43" s="294"/>
      <c r="M43" s="295"/>
    </row>
    <row r="45" spans="2:13" x14ac:dyDescent="0.35">
      <c r="F45" s="292"/>
      <c r="G45" s="292"/>
      <c r="H45" s="292"/>
      <c r="J45" s="292" t="s">
        <v>234</v>
      </c>
      <c r="K45" s="292"/>
      <c r="L45" s="292"/>
      <c r="M45" s="292"/>
    </row>
    <row r="46" spans="2:13" ht="18.75" thickBot="1" x14ac:dyDescent="0.4">
      <c r="B46" s="10" t="s">
        <v>629</v>
      </c>
      <c r="C46" s="10"/>
      <c r="D46" s="10"/>
      <c r="E46" s="10"/>
      <c r="F46" s="11">
        <v>2020</v>
      </c>
      <c r="G46" s="12">
        <v>2021</v>
      </c>
      <c r="H46" s="12">
        <v>2022</v>
      </c>
      <c r="I46" s="27" t="s">
        <v>0</v>
      </c>
      <c r="J46" s="13" t="s">
        <v>1</v>
      </c>
      <c r="K46" s="13" t="s">
        <v>2</v>
      </c>
      <c r="L46" s="13" t="s">
        <v>3</v>
      </c>
      <c r="M46" s="13" t="s">
        <v>4</v>
      </c>
    </row>
    <row r="47" spans="2:13" ht="18.75" thickTop="1" x14ac:dyDescent="0.35">
      <c r="B47" s="7" t="s">
        <v>630</v>
      </c>
      <c r="F47" s="70">
        <v>460</v>
      </c>
      <c r="G47" s="70">
        <v>486</v>
      </c>
      <c r="H47" s="7">
        <v>847</v>
      </c>
      <c r="I47" s="57" t="s">
        <v>8</v>
      </c>
      <c r="J47" s="14" t="s">
        <v>8</v>
      </c>
      <c r="K47" s="14" t="s">
        <v>8</v>
      </c>
      <c r="L47" s="14" t="s">
        <v>8</v>
      </c>
      <c r="M47" s="47" t="s">
        <v>54</v>
      </c>
    </row>
    <row r="48" spans="2:13" x14ac:dyDescent="0.35">
      <c r="B48" s="7" t="s">
        <v>631</v>
      </c>
      <c r="F48" s="70">
        <v>1158</v>
      </c>
      <c r="G48" s="70">
        <v>1419</v>
      </c>
      <c r="H48" s="7">
        <v>1123</v>
      </c>
      <c r="I48" s="57" t="s">
        <v>8</v>
      </c>
      <c r="J48" s="14" t="s">
        <v>8</v>
      </c>
      <c r="K48" s="14" t="s">
        <v>8</v>
      </c>
      <c r="L48" s="14" t="s">
        <v>8</v>
      </c>
      <c r="M48" s="47" t="s">
        <v>54</v>
      </c>
    </row>
    <row r="50" spans="2:13" x14ac:dyDescent="0.35">
      <c r="B50" s="16" t="s">
        <v>10</v>
      </c>
      <c r="F50" s="18"/>
      <c r="G50" s="18"/>
      <c r="H50" s="18"/>
    </row>
    <row r="51" spans="2:13" ht="42" customHeight="1" x14ac:dyDescent="0.35">
      <c r="B51" s="293" t="s">
        <v>628</v>
      </c>
      <c r="C51" s="294"/>
      <c r="D51" s="294"/>
      <c r="E51" s="294"/>
      <c r="F51" s="294"/>
      <c r="G51" s="294"/>
      <c r="H51" s="294"/>
      <c r="I51" s="294"/>
      <c r="J51" s="294"/>
      <c r="K51" s="294"/>
      <c r="L51" s="294"/>
      <c r="M51" s="295"/>
    </row>
    <row r="54" spans="2:13" x14ac:dyDescent="0.35">
      <c r="F54" s="292"/>
      <c r="G54" s="292"/>
      <c r="H54" s="292"/>
      <c r="J54" s="292" t="s">
        <v>234</v>
      </c>
      <c r="K54" s="292"/>
      <c r="L54" s="292"/>
      <c r="M54" s="292"/>
    </row>
    <row r="55" spans="2:13" ht="18.75" thickBot="1" x14ac:dyDescent="0.4">
      <c r="B55" s="10" t="s">
        <v>632</v>
      </c>
      <c r="C55" s="10"/>
      <c r="D55" s="10"/>
      <c r="E55" s="10"/>
      <c r="F55" s="11">
        <v>2020</v>
      </c>
      <c r="G55" s="12">
        <v>2021</v>
      </c>
      <c r="H55" s="12">
        <v>2022</v>
      </c>
      <c r="I55" s="27" t="s">
        <v>0</v>
      </c>
      <c r="J55" s="13" t="s">
        <v>1</v>
      </c>
      <c r="K55" s="13" t="s">
        <v>2</v>
      </c>
      <c r="L55" s="13" t="s">
        <v>3</v>
      </c>
      <c r="M55" s="13" t="s">
        <v>4</v>
      </c>
    </row>
    <row r="56" spans="2:13" ht="18.75" thickTop="1" x14ac:dyDescent="0.35">
      <c r="B56" s="7" t="s">
        <v>633</v>
      </c>
      <c r="F56" s="67">
        <v>97.03</v>
      </c>
      <c r="G56" s="67">
        <v>97.29</v>
      </c>
      <c r="H56" s="18">
        <v>99.602000000000004</v>
      </c>
      <c r="I56" s="57" t="s">
        <v>8</v>
      </c>
      <c r="J56" s="14" t="s">
        <v>8</v>
      </c>
      <c r="K56" s="14" t="s">
        <v>8</v>
      </c>
      <c r="L56" s="14" t="s">
        <v>8</v>
      </c>
      <c r="M56" s="47" t="s">
        <v>54</v>
      </c>
    </row>
    <row r="57" spans="2:13" x14ac:dyDescent="0.35">
      <c r="B57" s="7" t="s">
        <v>634</v>
      </c>
      <c r="F57" s="67">
        <v>99.37</v>
      </c>
      <c r="G57" s="67">
        <v>99.49</v>
      </c>
      <c r="H57" s="18">
        <v>99.883333333333326</v>
      </c>
      <c r="I57" s="57" t="s">
        <v>8</v>
      </c>
      <c r="J57" s="14" t="s">
        <v>8</v>
      </c>
      <c r="K57" s="14" t="s">
        <v>8</v>
      </c>
      <c r="L57" s="14" t="s">
        <v>8</v>
      </c>
      <c r="M57" s="47" t="s">
        <v>54</v>
      </c>
    </row>
    <row r="58" spans="2:13" x14ac:dyDescent="0.35">
      <c r="B58" s="64" t="s">
        <v>616</v>
      </c>
    </row>
    <row r="60" spans="2:13" x14ac:dyDescent="0.35">
      <c r="B60" s="16" t="s">
        <v>10</v>
      </c>
      <c r="F60" s="18"/>
      <c r="G60" s="18"/>
      <c r="H60" s="18"/>
    </row>
    <row r="61" spans="2:13" ht="48.75" customHeight="1" x14ac:dyDescent="0.35">
      <c r="B61" s="293" t="s">
        <v>635</v>
      </c>
      <c r="C61" s="294"/>
      <c r="D61" s="294"/>
      <c r="E61" s="294"/>
      <c r="F61" s="294"/>
      <c r="G61" s="294"/>
      <c r="H61" s="294"/>
      <c r="I61" s="294"/>
      <c r="J61" s="294"/>
      <c r="K61" s="294"/>
      <c r="L61" s="294"/>
      <c r="M61" s="295"/>
    </row>
  </sheetData>
  <mergeCells count="13">
    <mergeCell ref="B61:M61"/>
    <mergeCell ref="F4:H4"/>
    <mergeCell ref="J4:M4"/>
    <mergeCell ref="F45:H45"/>
    <mergeCell ref="J45:M45"/>
    <mergeCell ref="B51:M51"/>
    <mergeCell ref="F54:H54"/>
    <mergeCell ref="J54:M54"/>
    <mergeCell ref="B22:M22"/>
    <mergeCell ref="F25:H25"/>
    <mergeCell ref="J25:M25"/>
    <mergeCell ref="B33:M33"/>
    <mergeCell ref="B43:M43"/>
  </mergeCells>
  <phoneticPr fontId="7" type="noConversion"/>
  <pageMargins left="0.511811024" right="0.511811024" top="0.78740157499999996" bottom="0.78740157499999996" header="0.31496062000000002" footer="0.31496062000000002"/>
  <pageSetup paperSize="9" orientation="portrait" r:id="rId1"/>
  <ignoredErrors>
    <ignoredError sqref="M27:M29 M56:M57 M6:M18 H6 M37:M39 M47:M48"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F1873-4945-4475-9650-063F63C942D9}">
  <sheetPr codeName="Sheet14"/>
  <dimension ref="B2:M30"/>
  <sheetViews>
    <sheetView showGridLines="0" topLeftCell="A15" zoomScale="90" zoomScaleNormal="90" workbookViewId="0">
      <selection activeCell="B30" sqref="A1:XFD1048576"/>
    </sheetView>
  </sheetViews>
  <sheetFormatPr defaultRowHeight="18" x14ac:dyDescent="0.35"/>
  <cols>
    <col min="1" max="1" width="3.42578125" style="7" customWidth="1"/>
    <col min="2" max="4" width="9.140625" style="7"/>
    <col min="5" max="5" width="33.7109375" style="7" customWidth="1"/>
    <col min="6" max="6" width="14.85546875" style="7" customWidth="1"/>
    <col min="7" max="7" width="16.28515625" style="7" customWidth="1"/>
    <col min="8" max="8" width="18.28515625" style="7" customWidth="1"/>
    <col min="9" max="9" width="37.7109375" style="14" customWidth="1"/>
    <col min="10" max="10" width="13.85546875" style="14" customWidth="1"/>
    <col min="11" max="11" width="15.85546875" style="14" customWidth="1"/>
    <col min="12" max="12" width="11.7109375" style="14" customWidth="1"/>
    <col min="13" max="13" width="14.85546875" style="14" customWidth="1"/>
    <col min="14" max="16384" width="9.140625" style="7"/>
  </cols>
  <sheetData>
    <row r="2" spans="2:13" ht="18.75" x14ac:dyDescent="0.35">
      <c r="B2" s="42" t="s">
        <v>180</v>
      </c>
    </row>
    <row r="3" spans="2:13" ht="15" customHeight="1" x14ac:dyDescent="0.35"/>
    <row r="4" spans="2:13" ht="21.75" customHeight="1" x14ac:dyDescent="0.35">
      <c r="F4" s="292"/>
      <c r="G4" s="292"/>
      <c r="H4" s="292"/>
      <c r="J4" s="292" t="s">
        <v>234</v>
      </c>
      <c r="K4" s="292"/>
      <c r="L4" s="292"/>
      <c r="M4" s="292"/>
    </row>
    <row r="5" spans="2:13" ht="21" customHeight="1" thickBot="1" x14ac:dyDescent="0.4">
      <c r="B5" s="10" t="s">
        <v>636</v>
      </c>
      <c r="C5" s="10"/>
      <c r="D5" s="10"/>
      <c r="E5" s="10"/>
      <c r="F5" s="11">
        <v>2020</v>
      </c>
      <c r="G5" s="12">
        <v>2021</v>
      </c>
      <c r="H5" s="12">
        <v>2022</v>
      </c>
      <c r="I5" s="27" t="s">
        <v>0</v>
      </c>
      <c r="J5" s="13" t="s">
        <v>1</v>
      </c>
      <c r="K5" s="13" t="s">
        <v>2</v>
      </c>
      <c r="L5" s="13" t="s">
        <v>3</v>
      </c>
      <c r="M5" s="13" t="s">
        <v>4</v>
      </c>
    </row>
    <row r="6" spans="2:13" ht="18.75" thickTop="1" x14ac:dyDescent="0.35">
      <c r="B6" s="7" t="s">
        <v>637</v>
      </c>
      <c r="F6" s="70">
        <v>25</v>
      </c>
      <c r="G6" s="70">
        <v>25</v>
      </c>
      <c r="H6" s="7">
        <v>25</v>
      </c>
      <c r="I6" s="57" t="s">
        <v>8</v>
      </c>
      <c r="J6" s="47" t="s">
        <v>61</v>
      </c>
      <c r="K6" s="14" t="s">
        <v>55</v>
      </c>
      <c r="L6" s="14" t="s">
        <v>8</v>
      </c>
      <c r="M6" s="47" t="s">
        <v>29</v>
      </c>
    </row>
    <row r="7" spans="2:13" x14ac:dyDescent="0.35">
      <c r="B7" s="7" t="s">
        <v>638</v>
      </c>
      <c r="F7" s="70">
        <v>0</v>
      </c>
      <c r="G7" s="70">
        <v>2</v>
      </c>
      <c r="H7" s="7">
        <v>4</v>
      </c>
      <c r="I7" s="57" t="s">
        <v>8</v>
      </c>
      <c r="J7" s="47" t="s">
        <v>61</v>
      </c>
      <c r="K7" s="14" t="s">
        <v>55</v>
      </c>
      <c r="L7" s="14" t="s">
        <v>8</v>
      </c>
      <c r="M7" s="47" t="s">
        <v>29</v>
      </c>
    </row>
    <row r="8" spans="2:13" x14ac:dyDescent="0.35">
      <c r="B8" s="7" t="s">
        <v>639</v>
      </c>
      <c r="F8" s="70">
        <v>3</v>
      </c>
      <c r="G8" s="70">
        <v>3</v>
      </c>
      <c r="H8" s="7">
        <v>3</v>
      </c>
      <c r="I8" s="57" t="s">
        <v>8</v>
      </c>
      <c r="J8" s="47" t="s">
        <v>61</v>
      </c>
      <c r="K8" s="14" t="s">
        <v>55</v>
      </c>
      <c r="L8" s="14" t="s">
        <v>8</v>
      </c>
      <c r="M8" s="47" t="s">
        <v>29</v>
      </c>
    </row>
    <row r="9" spans="2:13" x14ac:dyDescent="0.35">
      <c r="B9" s="7" t="s">
        <v>640</v>
      </c>
      <c r="F9" s="70">
        <v>14</v>
      </c>
      <c r="G9" s="70">
        <v>14</v>
      </c>
      <c r="H9" s="7">
        <v>14</v>
      </c>
      <c r="I9" s="57" t="s">
        <v>8</v>
      </c>
      <c r="J9" s="47" t="s">
        <v>61</v>
      </c>
      <c r="K9" s="14" t="s">
        <v>55</v>
      </c>
      <c r="L9" s="14" t="s">
        <v>8</v>
      </c>
      <c r="M9" s="47" t="s">
        <v>29</v>
      </c>
    </row>
    <row r="10" spans="2:13" x14ac:dyDescent="0.35">
      <c r="B10" s="7" t="s">
        <v>641</v>
      </c>
      <c r="F10" s="70">
        <v>16</v>
      </c>
      <c r="G10" s="70">
        <v>16</v>
      </c>
      <c r="H10" s="7">
        <v>12</v>
      </c>
      <c r="I10" s="57" t="s">
        <v>8</v>
      </c>
      <c r="J10" s="47" t="s">
        <v>61</v>
      </c>
      <c r="K10" s="14" t="s">
        <v>55</v>
      </c>
      <c r="L10" s="14" t="s">
        <v>8</v>
      </c>
      <c r="M10" s="47" t="s">
        <v>29</v>
      </c>
    </row>
    <row r="11" spans="2:13" x14ac:dyDescent="0.35">
      <c r="F11" s="61"/>
      <c r="G11" s="61"/>
      <c r="H11" s="61"/>
      <c r="I11" s="61"/>
      <c r="J11" s="61"/>
      <c r="K11" s="61"/>
      <c r="L11" s="61"/>
      <c r="M11" s="61"/>
    </row>
    <row r="12" spans="2:13" x14ac:dyDescent="0.35">
      <c r="B12" s="16" t="s">
        <v>10</v>
      </c>
      <c r="F12" s="18"/>
      <c r="G12" s="18"/>
      <c r="H12" s="18"/>
    </row>
    <row r="13" spans="2:13" ht="58.5" customHeight="1" x14ac:dyDescent="0.35">
      <c r="B13" s="293" t="s">
        <v>642</v>
      </c>
      <c r="C13" s="294"/>
      <c r="D13" s="294"/>
      <c r="E13" s="294"/>
      <c r="F13" s="294"/>
      <c r="G13" s="294"/>
      <c r="H13" s="294"/>
      <c r="I13" s="294"/>
      <c r="J13" s="294"/>
      <c r="K13" s="294"/>
      <c r="L13" s="294"/>
      <c r="M13" s="295"/>
    </row>
    <row r="16" spans="2:13" x14ac:dyDescent="0.35">
      <c r="F16" s="292"/>
      <c r="G16" s="292"/>
      <c r="H16" s="292"/>
      <c r="J16" s="292" t="s">
        <v>234</v>
      </c>
      <c r="K16" s="292"/>
      <c r="L16" s="292"/>
      <c r="M16" s="292"/>
    </row>
    <row r="17" spans="2:13" ht="18.75" thickBot="1" x14ac:dyDescent="0.4">
      <c r="B17" s="10" t="s">
        <v>643</v>
      </c>
      <c r="C17" s="10"/>
      <c r="D17" s="10"/>
      <c r="E17" s="10"/>
      <c r="F17" s="11">
        <v>2020</v>
      </c>
      <c r="G17" s="12">
        <v>2021</v>
      </c>
      <c r="H17" s="12">
        <v>2022</v>
      </c>
      <c r="I17" s="27" t="s">
        <v>0</v>
      </c>
      <c r="J17" s="13" t="s">
        <v>1</v>
      </c>
      <c r="K17" s="13" t="s">
        <v>2</v>
      </c>
      <c r="L17" s="13" t="s">
        <v>3</v>
      </c>
      <c r="M17" s="13" t="s">
        <v>4</v>
      </c>
    </row>
    <row r="18" spans="2:13" ht="18.75" thickTop="1" x14ac:dyDescent="0.35">
      <c r="B18" s="59" t="s">
        <v>644</v>
      </c>
      <c r="C18" s="59"/>
      <c r="D18" s="59"/>
      <c r="E18" s="59"/>
      <c r="F18" s="78">
        <v>1051.8</v>
      </c>
      <c r="G18" s="79">
        <v>1161</v>
      </c>
      <c r="H18" s="50">
        <v>1223.7</v>
      </c>
      <c r="I18" s="76"/>
      <c r="J18" s="14" t="s">
        <v>56</v>
      </c>
      <c r="K18" s="77"/>
      <c r="L18" s="77"/>
      <c r="M18" s="77"/>
    </row>
    <row r="21" spans="2:13" x14ac:dyDescent="0.35">
      <c r="F21" s="292"/>
      <c r="G21" s="292"/>
      <c r="H21" s="292"/>
      <c r="J21" s="292" t="s">
        <v>234</v>
      </c>
      <c r="K21" s="292"/>
      <c r="L21" s="292"/>
      <c r="M21" s="292"/>
    </row>
    <row r="22" spans="2:13" ht="18.75" thickBot="1" x14ac:dyDescent="0.4">
      <c r="B22" s="10" t="s">
        <v>645</v>
      </c>
      <c r="C22" s="10"/>
      <c r="D22" s="10"/>
      <c r="E22" s="10"/>
      <c r="F22" s="11">
        <v>2020</v>
      </c>
      <c r="G22" s="12">
        <v>2021</v>
      </c>
      <c r="H22" s="12">
        <v>2022</v>
      </c>
      <c r="I22" s="27" t="s">
        <v>0</v>
      </c>
      <c r="J22" s="13" t="s">
        <v>1</v>
      </c>
      <c r="K22" s="13" t="s">
        <v>2</v>
      </c>
      <c r="L22" s="13" t="s">
        <v>3</v>
      </c>
      <c r="M22" s="13" t="s">
        <v>4</v>
      </c>
    </row>
    <row r="23" spans="2:13" ht="18.75" thickTop="1" x14ac:dyDescent="0.35">
      <c r="B23" s="59" t="s">
        <v>646</v>
      </c>
      <c r="C23" s="59"/>
      <c r="D23" s="59"/>
      <c r="E23" s="59"/>
      <c r="F23" s="78">
        <v>20554.3</v>
      </c>
      <c r="G23" s="79">
        <v>28572.3</v>
      </c>
      <c r="H23" s="50">
        <v>32898</v>
      </c>
      <c r="I23" s="76" t="s">
        <v>8</v>
      </c>
      <c r="J23" s="14" t="s">
        <v>56</v>
      </c>
      <c r="K23" s="77"/>
      <c r="L23" s="77"/>
      <c r="M23" s="77"/>
    </row>
    <row r="24" spans="2:13" x14ac:dyDescent="0.35">
      <c r="C24" s="7" t="s">
        <v>647</v>
      </c>
      <c r="F24" s="67">
        <v>13865.5</v>
      </c>
      <c r="G24" s="67">
        <v>19312.099999999999</v>
      </c>
      <c r="H24" s="50">
        <v>22553.599999999999</v>
      </c>
      <c r="I24" s="57" t="s">
        <v>8</v>
      </c>
      <c r="J24" s="14" t="s">
        <v>56</v>
      </c>
      <c r="K24" s="14" t="s">
        <v>8</v>
      </c>
      <c r="L24" s="14" t="s">
        <v>8</v>
      </c>
      <c r="M24" s="47" t="s">
        <v>8</v>
      </c>
    </row>
    <row r="25" spans="2:13" x14ac:dyDescent="0.35">
      <c r="C25" s="7" t="s">
        <v>648</v>
      </c>
      <c r="F25" s="18">
        <v>6688.8</v>
      </c>
      <c r="G25" s="20">
        <v>9260.2000000000007</v>
      </c>
      <c r="H25" s="50">
        <v>10344.299999999999</v>
      </c>
      <c r="I25" s="57" t="s">
        <v>8</v>
      </c>
      <c r="J25" s="14" t="s">
        <v>56</v>
      </c>
      <c r="K25" s="14" t="s">
        <v>8</v>
      </c>
      <c r="L25" s="14" t="s">
        <v>8</v>
      </c>
      <c r="M25" s="47" t="s">
        <v>8</v>
      </c>
    </row>
    <row r="26" spans="2:13" x14ac:dyDescent="0.35">
      <c r="B26" s="7" t="s">
        <v>649</v>
      </c>
      <c r="F26" s="20">
        <v>19406.3</v>
      </c>
      <c r="G26" s="20">
        <v>26965.4</v>
      </c>
      <c r="H26" s="50">
        <v>30977.8</v>
      </c>
      <c r="I26" s="57" t="s">
        <v>8</v>
      </c>
      <c r="J26" s="14" t="s">
        <v>56</v>
      </c>
      <c r="K26" s="14" t="s">
        <v>8</v>
      </c>
      <c r="L26" s="14" t="s">
        <v>8</v>
      </c>
      <c r="M26" s="47" t="s">
        <v>8</v>
      </c>
    </row>
    <row r="27" spans="2:13" x14ac:dyDescent="0.35">
      <c r="B27" s="7" t="s">
        <v>650</v>
      </c>
      <c r="F27" s="20">
        <v>697.1</v>
      </c>
      <c r="G27" s="20">
        <v>598.9</v>
      </c>
      <c r="H27" s="7">
        <v>655.1</v>
      </c>
      <c r="I27" s="57" t="s">
        <v>8</v>
      </c>
      <c r="J27" s="14" t="s">
        <v>56</v>
      </c>
      <c r="K27" s="14" t="s">
        <v>8</v>
      </c>
      <c r="L27" s="14" t="s">
        <v>8</v>
      </c>
      <c r="M27" s="47" t="s">
        <v>8</v>
      </c>
    </row>
    <row r="29" spans="2:13" x14ac:dyDescent="0.35">
      <c r="B29" s="16" t="s">
        <v>10</v>
      </c>
      <c r="F29" s="18"/>
      <c r="G29" s="18"/>
      <c r="H29" s="18"/>
    </row>
    <row r="30" spans="2:13" ht="189.75" customHeight="1" x14ac:dyDescent="0.35">
      <c r="B30" s="293" t="s">
        <v>651</v>
      </c>
      <c r="C30" s="294"/>
      <c r="D30" s="294"/>
      <c r="E30" s="294"/>
      <c r="F30" s="294"/>
      <c r="G30" s="294"/>
      <c r="H30" s="294"/>
      <c r="I30" s="294"/>
      <c r="J30" s="294"/>
      <c r="K30" s="294"/>
      <c r="L30" s="294"/>
      <c r="M30" s="295"/>
    </row>
  </sheetData>
  <mergeCells count="8">
    <mergeCell ref="F21:H21"/>
    <mergeCell ref="J21:M21"/>
    <mergeCell ref="B30:M30"/>
    <mergeCell ref="F4:H4"/>
    <mergeCell ref="J4:M4"/>
    <mergeCell ref="B13:M13"/>
    <mergeCell ref="F16:H16"/>
    <mergeCell ref="J16:M16"/>
  </mergeCells>
  <phoneticPr fontId="7" type="noConversion"/>
  <pageMargins left="0.511811024" right="0.511811024" top="0.78740157499999996" bottom="0.78740157499999996" header="0.31496062000000002" footer="0.31496062000000002"/>
  <pageSetup paperSize="9" orientation="portrait" r:id="rId1"/>
  <ignoredErrors>
    <ignoredError sqref="M6:M10"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04B09-3BA9-47FF-8EEE-AFFF719F3DD2}">
  <sheetPr codeName="Sheet2"/>
  <dimension ref="B2:W23"/>
  <sheetViews>
    <sheetView showGridLines="0" zoomScale="72" zoomScaleNormal="72" workbookViewId="0">
      <selection activeCell="N13" sqref="N13:O13"/>
    </sheetView>
  </sheetViews>
  <sheetFormatPr defaultRowHeight="18" x14ac:dyDescent="0.35"/>
  <cols>
    <col min="1" max="1" width="2.5703125" style="7" customWidth="1"/>
    <col min="2" max="2" width="27.140625" style="7" customWidth="1"/>
    <col min="3" max="5" width="9.140625" style="7"/>
    <col min="6" max="6" width="5.85546875" style="7" customWidth="1"/>
    <col min="7" max="8" width="9.140625" style="7"/>
    <col min="9" max="9" width="24.7109375" style="7" customWidth="1"/>
    <col min="10" max="10" width="9.140625" style="7"/>
    <col min="11" max="11" width="24" style="7" customWidth="1"/>
    <col min="12" max="12" width="13.7109375" style="7" customWidth="1"/>
    <col min="13" max="13" width="13.85546875" style="7" customWidth="1"/>
    <col min="14" max="14" width="14.7109375" style="7" customWidth="1"/>
    <col min="15" max="15" width="16.28515625" style="7" customWidth="1"/>
    <col min="16" max="20" width="9.140625" style="7"/>
    <col min="21" max="21" width="12" style="7" customWidth="1"/>
    <col min="22" max="16384" width="9.140625" style="7"/>
  </cols>
  <sheetData>
    <row r="2" spans="2:23" ht="24" x14ac:dyDescent="0.45">
      <c r="B2" s="89" t="s">
        <v>187</v>
      </c>
    </row>
    <row r="4" spans="2:23" ht="57.75" customHeight="1" x14ac:dyDescent="0.35">
      <c r="B4" s="219" t="s">
        <v>188</v>
      </c>
      <c r="C4" s="219"/>
      <c r="D4" s="219"/>
      <c r="E4" s="219"/>
      <c r="F4" s="219"/>
      <c r="G4" s="219"/>
      <c r="H4" s="219"/>
      <c r="I4" s="219"/>
      <c r="J4" s="219"/>
      <c r="K4" s="219"/>
      <c r="L4" s="219"/>
      <c r="M4" s="219"/>
      <c r="N4" s="219"/>
      <c r="O4" s="219"/>
      <c r="P4" s="219"/>
      <c r="Q4" s="219"/>
      <c r="R4" s="219"/>
      <c r="S4" s="219"/>
      <c r="T4" s="219"/>
      <c r="U4" s="219"/>
      <c r="V4" s="92"/>
      <c r="W4" s="92"/>
    </row>
    <row r="5" spans="2:23" ht="18" customHeight="1" x14ac:dyDescent="0.35">
      <c r="B5" s="91"/>
      <c r="C5" s="91"/>
      <c r="D5" s="91"/>
      <c r="E5" s="91"/>
      <c r="F5" s="91"/>
      <c r="G5" s="91"/>
      <c r="H5" s="91"/>
      <c r="I5" s="91"/>
      <c r="J5" s="91"/>
      <c r="K5" s="91"/>
      <c r="L5" s="91"/>
      <c r="M5" s="91"/>
      <c r="N5" s="91"/>
      <c r="O5" s="91"/>
      <c r="P5" s="91"/>
      <c r="Q5" s="91"/>
      <c r="R5" s="91"/>
      <c r="S5" s="91"/>
      <c r="T5" s="91"/>
      <c r="U5" s="91"/>
      <c r="V5" s="92"/>
      <c r="W5" s="92"/>
    </row>
    <row r="6" spans="2:23" ht="60" customHeight="1" x14ac:dyDescent="0.35">
      <c r="B6" s="215" t="s">
        <v>189</v>
      </c>
      <c r="C6" s="215"/>
      <c r="D6" s="215"/>
      <c r="E6" s="215"/>
      <c r="F6" s="215"/>
      <c r="G6" s="215"/>
      <c r="H6" s="215"/>
      <c r="I6" s="215"/>
      <c r="J6" s="215"/>
      <c r="K6" s="215"/>
      <c r="L6" s="215"/>
      <c r="M6" s="215"/>
      <c r="N6" s="215"/>
      <c r="O6" s="215"/>
      <c r="P6" s="215"/>
      <c r="Q6" s="215"/>
      <c r="R6" s="215"/>
      <c r="S6" s="215"/>
      <c r="T6" s="215"/>
      <c r="U6" s="215"/>
      <c r="V6" s="92"/>
      <c r="W6" s="92"/>
    </row>
    <row r="8" spans="2:23" ht="26.25" customHeight="1" thickBot="1" x14ac:dyDescent="0.4">
      <c r="B8" s="213" t="s">
        <v>196</v>
      </c>
      <c r="C8" s="213"/>
      <c r="D8" s="213"/>
      <c r="E8" s="213"/>
      <c r="F8" s="213"/>
      <c r="G8" s="218" t="s">
        <v>197</v>
      </c>
      <c r="H8" s="218"/>
      <c r="I8" s="218"/>
      <c r="J8" s="218" t="s">
        <v>59</v>
      </c>
      <c r="K8" s="218"/>
      <c r="L8" s="218" t="s">
        <v>198</v>
      </c>
      <c r="M8" s="218"/>
      <c r="N8" s="218" t="s">
        <v>199</v>
      </c>
      <c r="O8" s="218"/>
      <c r="P8" s="218" t="s">
        <v>200</v>
      </c>
      <c r="Q8" s="218"/>
      <c r="R8" s="218"/>
      <c r="S8" s="218"/>
      <c r="T8" s="218"/>
      <c r="U8" s="218"/>
      <c r="V8" s="16"/>
      <c r="W8" s="16"/>
    </row>
    <row r="9" spans="2:23" ht="250.5" customHeight="1" thickBot="1" x14ac:dyDescent="0.4">
      <c r="B9" s="108" t="s">
        <v>190</v>
      </c>
      <c r="C9" s="212" t="s">
        <v>207</v>
      </c>
      <c r="D9" s="212"/>
      <c r="E9" s="212"/>
      <c r="F9" s="212"/>
      <c r="G9" s="212" t="s">
        <v>209</v>
      </c>
      <c r="H9" s="212"/>
      <c r="I9" s="212"/>
      <c r="J9" s="212" t="s">
        <v>213</v>
      </c>
      <c r="K9" s="212"/>
      <c r="L9" s="212" t="s">
        <v>678</v>
      </c>
      <c r="M9" s="220"/>
      <c r="N9" s="212" t="s">
        <v>679</v>
      </c>
      <c r="O9" s="220"/>
      <c r="P9" s="212" t="s">
        <v>680</v>
      </c>
      <c r="Q9" s="220"/>
      <c r="R9" s="220"/>
      <c r="S9" s="220"/>
      <c r="T9" s="220"/>
      <c r="U9" s="221"/>
    </row>
    <row r="10" spans="2:23" ht="384.75" customHeight="1" thickBot="1" x14ac:dyDescent="0.4">
      <c r="B10" s="109" t="s">
        <v>191</v>
      </c>
      <c r="C10" s="212" t="s">
        <v>208</v>
      </c>
      <c r="D10" s="212"/>
      <c r="E10" s="212"/>
      <c r="F10" s="212"/>
      <c r="G10" s="212" t="s">
        <v>215</v>
      </c>
      <c r="H10" s="220"/>
      <c r="I10" s="220"/>
      <c r="J10" s="212" t="s">
        <v>211</v>
      </c>
      <c r="K10" s="212"/>
      <c r="L10" s="212" t="s">
        <v>682</v>
      </c>
      <c r="M10" s="220"/>
      <c r="N10" s="212" t="s">
        <v>683</v>
      </c>
      <c r="O10" s="220"/>
      <c r="P10" s="212" t="s">
        <v>681</v>
      </c>
      <c r="Q10" s="220"/>
      <c r="R10" s="220"/>
      <c r="S10" s="220"/>
      <c r="T10" s="220"/>
      <c r="U10" s="221"/>
    </row>
    <row r="11" spans="2:23" ht="300.75" customHeight="1" x14ac:dyDescent="0.35">
      <c r="B11" s="216" t="s">
        <v>192</v>
      </c>
      <c r="C11" s="214" t="s">
        <v>201</v>
      </c>
      <c r="D11" s="214"/>
      <c r="E11" s="214"/>
      <c r="F11" s="214"/>
      <c r="G11" s="214" t="s">
        <v>210</v>
      </c>
      <c r="H11" s="222"/>
      <c r="I11" s="222"/>
      <c r="J11" s="214" t="s">
        <v>214</v>
      </c>
      <c r="K11" s="214"/>
      <c r="L11" s="214" t="s">
        <v>689</v>
      </c>
      <c r="M11" s="222"/>
      <c r="N11" s="214" t="s">
        <v>688</v>
      </c>
      <c r="O11" s="222"/>
      <c r="P11" s="214" t="s">
        <v>684</v>
      </c>
      <c r="Q11" s="222"/>
      <c r="R11" s="222"/>
      <c r="S11" s="222"/>
      <c r="T11" s="222"/>
      <c r="U11" s="223"/>
    </row>
    <row r="12" spans="2:23" ht="201.75" customHeight="1" x14ac:dyDescent="0.35">
      <c r="B12" s="217"/>
      <c r="C12" s="244" t="s">
        <v>202</v>
      </c>
      <c r="D12" s="245"/>
      <c r="E12" s="245"/>
      <c r="F12" s="246"/>
      <c r="G12" s="244" t="s">
        <v>211</v>
      </c>
      <c r="H12" s="245"/>
      <c r="I12" s="246"/>
      <c r="J12" s="229" t="s">
        <v>216</v>
      </c>
      <c r="K12" s="229"/>
      <c r="L12" s="224" t="s">
        <v>691</v>
      </c>
      <c r="M12" s="225"/>
      <c r="N12" s="241" t="s">
        <v>690</v>
      </c>
      <c r="O12" s="225"/>
      <c r="P12" s="241" t="s">
        <v>685</v>
      </c>
      <c r="Q12" s="225"/>
      <c r="R12" s="225"/>
      <c r="S12" s="225"/>
      <c r="T12" s="225"/>
      <c r="U12" s="242"/>
    </row>
    <row r="13" spans="2:23" ht="258.75" customHeight="1" thickBot="1" x14ac:dyDescent="0.4">
      <c r="B13" s="217"/>
      <c r="C13" s="229" t="s">
        <v>203</v>
      </c>
      <c r="D13" s="229"/>
      <c r="E13" s="229"/>
      <c r="F13" s="229"/>
      <c r="G13" s="229" t="s">
        <v>212</v>
      </c>
      <c r="H13" s="230"/>
      <c r="I13" s="231"/>
      <c r="J13" s="243" t="s">
        <v>217</v>
      </c>
      <c r="K13" s="243"/>
      <c r="L13" s="226" t="s">
        <v>219</v>
      </c>
      <c r="M13" s="227"/>
      <c r="N13" s="226" t="s">
        <v>687</v>
      </c>
      <c r="O13" s="227"/>
      <c r="P13" s="229" t="s">
        <v>686</v>
      </c>
      <c r="Q13" s="230"/>
      <c r="R13" s="230"/>
      <c r="S13" s="230"/>
      <c r="T13" s="230"/>
      <c r="U13" s="247"/>
    </row>
    <row r="14" spans="2:23" ht="104.25" customHeight="1" x14ac:dyDescent="0.35">
      <c r="B14" s="203" t="s">
        <v>193</v>
      </c>
      <c r="C14" s="210" t="s">
        <v>204</v>
      </c>
      <c r="D14" s="210"/>
      <c r="E14" s="210"/>
      <c r="F14" s="210"/>
      <c r="G14" s="210" t="s">
        <v>211</v>
      </c>
      <c r="H14" s="228"/>
      <c r="I14" s="228"/>
      <c r="J14" s="210" t="s">
        <v>218</v>
      </c>
      <c r="K14" s="210"/>
      <c r="L14" s="232" t="s">
        <v>220</v>
      </c>
      <c r="M14" s="233"/>
      <c r="N14" s="233"/>
      <c r="O14" s="233"/>
      <c r="P14" s="233"/>
      <c r="Q14" s="233"/>
      <c r="R14" s="233"/>
      <c r="S14" s="233"/>
      <c r="T14" s="233"/>
      <c r="U14" s="234"/>
    </row>
    <row r="15" spans="2:23" ht="237.75" customHeight="1" x14ac:dyDescent="0.35">
      <c r="B15" s="204"/>
      <c r="C15" s="206" t="s">
        <v>205</v>
      </c>
      <c r="D15" s="206"/>
      <c r="E15" s="206"/>
      <c r="F15" s="206"/>
      <c r="G15" s="206" t="s">
        <v>211</v>
      </c>
      <c r="H15" s="207"/>
      <c r="I15" s="207"/>
      <c r="J15" s="206" t="s">
        <v>211</v>
      </c>
      <c r="K15" s="206"/>
      <c r="L15" s="235"/>
      <c r="M15" s="236"/>
      <c r="N15" s="236"/>
      <c r="O15" s="236"/>
      <c r="P15" s="236"/>
      <c r="Q15" s="236"/>
      <c r="R15" s="236"/>
      <c r="S15" s="236"/>
      <c r="T15" s="236"/>
      <c r="U15" s="237"/>
    </row>
    <row r="16" spans="2:23" ht="329.25" customHeight="1" thickBot="1" x14ac:dyDescent="0.4">
      <c r="B16" s="205"/>
      <c r="C16" s="208" t="s">
        <v>206</v>
      </c>
      <c r="D16" s="208"/>
      <c r="E16" s="208"/>
      <c r="F16" s="208"/>
      <c r="G16" s="208" t="s">
        <v>211</v>
      </c>
      <c r="H16" s="209"/>
      <c r="I16" s="209"/>
      <c r="J16" s="208" t="s">
        <v>211</v>
      </c>
      <c r="K16" s="208"/>
      <c r="L16" s="238"/>
      <c r="M16" s="239"/>
      <c r="N16" s="239"/>
      <c r="O16" s="239"/>
      <c r="P16" s="239"/>
      <c r="Q16" s="239"/>
      <c r="R16" s="239"/>
      <c r="S16" s="239"/>
      <c r="T16" s="239"/>
      <c r="U16" s="240"/>
    </row>
    <row r="17" spans="2:21" ht="14.25" customHeight="1" x14ac:dyDescent="0.35">
      <c r="B17" s="90"/>
      <c r="C17" s="90"/>
      <c r="D17" s="90"/>
      <c r="E17" s="90"/>
    </row>
    <row r="18" spans="2:21" ht="21.75" customHeight="1" x14ac:dyDescent="0.35">
      <c r="B18" s="215" t="s">
        <v>194</v>
      </c>
      <c r="C18" s="215"/>
      <c r="D18" s="215"/>
      <c r="E18" s="215"/>
      <c r="F18" s="215"/>
      <c r="G18" s="215"/>
      <c r="H18" s="215"/>
      <c r="I18" s="215"/>
      <c r="J18" s="215"/>
      <c r="K18" s="215"/>
      <c r="L18" s="215"/>
      <c r="M18" s="215"/>
      <c r="N18" s="215"/>
      <c r="O18" s="215"/>
      <c r="P18" s="215"/>
      <c r="Q18" s="215"/>
      <c r="R18" s="215"/>
      <c r="S18" s="215"/>
      <c r="T18" s="215"/>
      <c r="U18" s="215"/>
    </row>
    <row r="19" spans="2:21" ht="21" customHeight="1" x14ac:dyDescent="0.35">
      <c r="B19" s="215" t="s">
        <v>195</v>
      </c>
      <c r="C19" s="215"/>
      <c r="D19" s="215"/>
      <c r="E19" s="215"/>
      <c r="F19" s="215"/>
      <c r="G19" s="215"/>
      <c r="H19" s="215"/>
      <c r="I19" s="215"/>
      <c r="J19" s="215"/>
      <c r="K19" s="215"/>
      <c r="L19" s="215"/>
      <c r="M19" s="215"/>
      <c r="N19" s="215"/>
      <c r="O19" s="215"/>
      <c r="P19" s="215"/>
      <c r="Q19" s="215"/>
      <c r="R19" s="215"/>
      <c r="S19" s="215"/>
      <c r="T19" s="215"/>
      <c r="U19" s="215"/>
    </row>
    <row r="20" spans="2:21" x14ac:dyDescent="0.35">
      <c r="B20" s="211"/>
      <c r="C20" s="211"/>
      <c r="D20" s="211"/>
      <c r="E20" s="211"/>
    </row>
    <row r="21" spans="2:21" x14ac:dyDescent="0.35">
      <c r="B21" s="211"/>
      <c r="C21" s="211"/>
      <c r="D21" s="211"/>
      <c r="E21" s="211"/>
    </row>
    <row r="22" spans="2:21" x14ac:dyDescent="0.35">
      <c r="B22" s="211"/>
      <c r="C22" s="211"/>
      <c r="D22" s="211"/>
      <c r="E22" s="211"/>
    </row>
    <row r="23" spans="2:21" x14ac:dyDescent="0.35">
      <c r="B23" s="211"/>
      <c r="C23" s="211"/>
      <c r="D23" s="211"/>
      <c r="E23" s="211"/>
    </row>
  </sheetData>
  <mergeCells count="56">
    <mergeCell ref="L12:M12"/>
    <mergeCell ref="N13:O13"/>
    <mergeCell ref="G14:I14"/>
    <mergeCell ref="J14:K14"/>
    <mergeCell ref="C13:F13"/>
    <mergeCell ref="G13:I13"/>
    <mergeCell ref="J12:K12"/>
    <mergeCell ref="L14:U16"/>
    <mergeCell ref="P12:U12"/>
    <mergeCell ref="J13:K13"/>
    <mergeCell ref="L13:M13"/>
    <mergeCell ref="C12:F12"/>
    <mergeCell ref="G12:I12"/>
    <mergeCell ref="N12:O12"/>
    <mergeCell ref="P13:U13"/>
    <mergeCell ref="G10:I10"/>
    <mergeCell ref="L10:M10"/>
    <mergeCell ref="N10:O10"/>
    <mergeCell ref="P10:U10"/>
    <mergeCell ref="G11:I11"/>
    <mergeCell ref="J11:K11"/>
    <mergeCell ref="L11:M11"/>
    <mergeCell ref="N11:O11"/>
    <mergeCell ref="P11:U11"/>
    <mergeCell ref="B4:U4"/>
    <mergeCell ref="B6:U6"/>
    <mergeCell ref="G9:I9"/>
    <mergeCell ref="J9:K9"/>
    <mergeCell ref="L9:M9"/>
    <mergeCell ref="N9:O9"/>
    <mergeCell ref="P8:U8"/>
    <mergeCell ref="P9:U9"/>
    <mergeCell ref="B21:E21"/>
    <mergeCell ref="B22:E22"/>
    <mergeCell ref="B23:E23"/>
    <mergeCell ref="C9:F9"/>
    <mergeCell ref="B8:F8"/>
    <mergeCell ref="C10:F10"/>
    <mergeCell ref="C11:F11"/>
    <mergeCell ref="B18:U18"/>
    <mergeCell ref="B19:U19"/>
    <mergeCell ref="B20:E20"/>
    <mergeCell ref="B11:B13"/>
    <mergeCell ref="G8:I8"/>
    <mergeCell ref="J8:K8"/>
    <mergeCell ref="L8:M8"/>
    <mergeCell ref="N8:O8"/>
    <mergeCell ref="J10:K10"/>
    <mergeCell ref="B14:B16"/>
    <mergeCell ref="C15:F15"/>
    <mergeCell ref="G15:I15"/>
    <mergeCell ref="J15:K15"/>
    <mergeCell ref="C16:F16"/>
    <mergeCell ref="G16:I16"/>
    <mergeCell ref="J16:K16"/>
    <mergeCell ref="C14:F14"/>
  </mergeCells>
  <phoneticPr fontId="7" type="noConversion"/>
  <pageMargins left="0.511811024" right="0.511811024" top="0.78740157499999996" bottom="0.78740157499999996" header="0.31496062000000002" footer="0.31496062000000002"/>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E3CAE-C15F-433A-94AC-933FA4F83DCF}">
  <sheetPr codeName="Sheet3"/>
  <dimension ref="B2:L20"/>
  <sheetViews>
    <sheetView showGridLines="0" topLeftCell="A13" zoomScale="90" zoomScaleNormal="90" workbookViewId="0">
      <selection activeCell="B15" sqref="A1:XFD1048576"/>
    </sheetView>
  </sheetViews>
  <sheetFormatPr defaultRowHeight="18" x14ac:dyDescent="0.35"/>
  <cols>
    <col min="1" max="1" width="3.7109375" style="7" customWidth="1"/>
    <col min="2" max="9" width="9.140625" style="7"/>
    <col min="10" max="10" width="23.85546875" style="7" customWidth="1"/>
    <col min="11" max="11" width="25.140625" style="7" customWidth="1"/>
    <col min="12" max="12" width="45.7109375" style="7" customWidth="1"/>
    <col min="13" max="16384" width="9.140625" style="7"/>
  </cols>
  <sheetData>
    <row r="2" spans="2:12" ht="24" x14ac:dyDescent="0.45">
      <c r="B2" s="89" t="s">
        <v>676</v>
      </c>
    </row>
    <row r="4" spans="2:12" ht="21.75" x14ac:dyDescent="0.4">
      <c r="B4" s="252" t="s">
        <v>221</v>
      </c>
      <c r="C4" s="252"/>
      <c r="D4" s="252"/>
      <c r="E4" s="252"/>
      <c r="F4" s="252"/>
      <c r="G4" s="252"/>
      <c r="H4" s="252"/>
      <c r="I4" s="252"/>
      <c r="J4" s="252"/>
      <c r="K4" s="252"/>
      <c r="L4" s="252"/>
    </row>
    <row r="5" spans="2:12" x14ac:dyDescent="0.35">
      <c r="B5" s="7" t="s">
        <v>677</v>
      </c>
    </row>
    <row r="6" spans="2:12" ht="41.25" customHeight="1" x14ac:dyDescent="0.35">
      <c r="B6" s="253" t="s">
        <v>222</v>
      </c>
      <c r="C6" s="254"/>
      <c r="D6" s="254"/>
      <c r="E6" s="254"/>
      <c r="F6" s="254"/>
      <c r="G6" s="254"/>
      <c r="H6" s="254"/>
      <c r="I6" s="254"/>
      <c r="J6" s="254"/>
      <c r="K6" s="254"/>
      <c r="L6" s="255"/>
    </row>
    <row r="7" spans="2:12" ht="29.25" customHeight="1" x14ac:dyDescent="0.35">
      <c r="B7" s="256"/>
      <c r="C7" s="257"/>
      <c r="D7" s="257"/>
      <c r="E7" s="257"/>
      <c r="F7" s="257"/>
      <c r="G7" s="257"/>
      <c r="H7" s="257"/>
      <c r="I7" s="257"/>
      <c r="J7" s="257"/>
      <c r="K7" s="257"/>
      <c r="L7" s="258"/>
    </row>
    <row r="8" spans="2:12" ht="36.75" customHeight="1" x14ac:dyDescent="0.35">
      <c r="B8" s="256"/>
      <c r="C8" s="257"/>
      <c r="D8" s="257"/>
      <c r="E8" s="257"/>
      <c r="F8" s="257"/>
      <c r="G8" s="257"/>
      <c r="H8" s="257"/>
      <c r="I8" s="257"/>
      <c r="J8" s="257"/>
      <c r="K8" s="257"/>
      <c r="L8" s="258"/>
    </row>
    <row r="9" spans="2:12" ht="38.25" customHeight="1" x14ac:dyDescent="0.35">
      <c r="B9" s="259"/>
      <c r="C9" s="260"/>
      <c r="D9" s="260"/>
      <c r="E9" s="260"/>
      <c r="F9" s="260"/>
      <c r="G9" s="260"/>
      <c r="H9" s="260"/>
      <c r="I9" s="260"/>
      <c r="J9" s="260"/>
      <c r="K9" s="260"/>
      <c r="L9" s="261"/>
    </row>
    <row r="11" spans="2:12" ht="18.75" x14ac:dyDescent="0.35">
      <c r="B11" s="262" t="s">
        <v>81</v>
      </c>
      <c r="C11" s="263"/>
      <c r="D11" s="263"/>
      <c r="E11" s="263"/>
      <c r="F11" s="263"/>
      <c r="G11" s="263"/>
      <c r="H11" s="264"/>
      <c r="I11" s="262" t="s">
        <v>223</v>
      </c>
      <c r="J11" s="263"/>
      <c r="K11" s="263"/>
      <c r="L11" s="264"/>
    </row>
    <row r="12" spans="2:12" s="97" customFormat="1" ht="72.75" customHeight="1" x14ac:dyDescent="0.25">
      <c r="B12" s="251" t="s">
        <v>227</v>
      </c>
      <c r="C12" s="251"/>
      <c r="D12" s="251"/>
      <c r="E12" s="251"/>
      <c r="F12" s="251"/>
      <c r="G12" s="251"/>
      <c r="H12" s="251"/>
      <c r="I12" s="248" t="s">
        <v>82</v>
      </c>
      <c r="J12" s="249"/>
      <c r="K12" s="249"/>
      <c r="L12" s="250"/>
    </row>
    <row r="13" spans="2:12" s="97" customFormat="1" ht="93.75" customHeight="1" x14ac:dyDescent="0.25">
      <c r="B13" s="251" t="s">
        <v>228</v>
      </c>
      <c r="C13" s="251"/>
      <c r="D13" s="251"/>
      <c r="E13" s="251"/>
      <c r="F13" s="251"/>
      <c r="G13" s="251"/>
      <c r="H13" s="251"/>
      <c r="I13" s="248" t="s">
        <v>83</v>
      </c>
      <c r="J13" s="249"/>
      <c r="K13" s="249"/>
      <c r="L13" s="250"/>
    </row>
    <row r="14" spans="2:12" s="97" customFormat="1" ht="117.75" customHeight="1" x14ac:dyDescent="0.25">
      <c r="B14" s="251" t="s">
        <v>226</v>
      </c>
      <c r="C14" s="251"/>
      <c r="D14" s="251"/>
      <c r="E14" s="251"/>
      <c r="F14" s="251"/>
      <c r="G14" s="251"/>
      <c r="H14" s="251"/>
      <c r="I14" s="248" t="s">
        <v>89</v>
      </c>
      <c r="J14" s="249"/>
      <c r="K14" s="249"/>
      <c r="L14" s="250"/>
    </row>
    <row r="15" spans="2:12" s="97" customFormat="1" ht="76.5" customHeight="1" x14ac:dyDescent="0.25">
      <c r="B15" s="251" t="s">
        <v>225</v>
      </c>
      <c r="C15" s="251"/>
      <c r="D15" s="251"/>
      <c r="E15" s="251"/>
      <c r="F15" s="251"/>
      <c r="G15" s="251"/>
      <c r="H15" s="251"/>
      <c r="I15" s="248" t="s">
        <v>84</v>
      </c>
      <c r="J15" s="249"/>
      <c r="K15" s="249"/>
      <c r="L15" s="250"/>
    </row>
    <row r="16" spans="2:12" s="97" customFormat="1" ht="89.25" customHeight="1" x14ac:dyDescent="0.25">
      <c r="B16" s="251" t="s">
        <v>229</v>
      </c>
      <c r="C16" s="251"/>
      <c r="D16" s="251"/>
      <c r="E16" s="251"/>
      <c r="F16" s="251"/>
      <c r="G16" s="251"/>
      <c r="H16" s="251"/>
      <c r="I16" s="248" t="s">
        <v>88</v>
      </c>
      <c r="J16" s="249"/>
      <c r="K16" s="249"/>
      <c r="L16" s="250"/>
    </row>
    <row r="17" spans="2:12" s="97" customFormat="1" ht="81" customHeight="1" x14ac:dyDescent="0.25">
      <c r="B17" s="251" t="s">
        <v>230</v>
      </c>
      <c r="C17" s="251"/>
      <c r="D17" s="251"/>
      <c r="E17" s="251"/>
      <c r="F17" s="251"/>
      <c r="G17" s="251"/>
      <c r="H17" s="251"/>
      <c r="I17" s="248" t="s">
        <v>85</v>
      </c>
      <c r="J17" s="249"/>
      <c r="K17" s="249"/>
      <c r="L17" s="250"/>
    </row>
    <row r="18" spans="2:12" s="97" customFormat="1" ht="48" customHeight="1" x14ac:dyDescent="0.25">
      <c r="B18" s="251" t="s">
        <v>231</v>
      </c>
      <c r="C18" s="251"/>
      <c r="D18" s="251"/>
      <c r="E18" s="251"/>
      <c r="F18" s="251"/>
      <c r="G18" s="251"/>
      <c r="H18" s="251"/>
      <c r="I18" s="248" t="s">
        <v>86</v>
      </c>
      <c r="J18" s="249"/>
      <c r="K18" s="249"/>
      <c r="L18" s="250"/>
    </row>
    <row r="19" spans="2:12" s="97" customFormat="1" ht="48" customHeight="1" x14ac:dyDescent="0.25">
      <c r="B19" s="251" t="s">
        <v>232</v>
      </c>
      <c r="C19" s="251"/>
      <c r="D19" s="251"/>
      <c r="E19" s="251"/>
      <c r="F19" s="251"/>
      <c r="G19" s="251"/>
      <c r="H19" s="251"/>
      <c r="I19" s="248" t="s">
        <v>87</v>
      </c>
      <c r="J19" s="249"/>
      <c r="K19" s="249"/>
      <c r="L19" s="250"/>
    </row>
    <row r="20" spans="2:12" x14ac:dyDescent="0.35">
      <c r="B20" s="96" t="s">
        <v>233</v>
      </c>
    </row>
  </sheetData>
  <mergeCells count="20">
    <mergeCell ref="B14:H14"/>
    <mergeCell ref="B15:H15"/>
    <mergeCell ref="I15:L15"/>
    <mergeCell ref="I14:L14"/>
    <mergeCell ref="B4:L4"/>
    <mergeCell ref="B6:L9"/>
    <mergeCell ref="B11:H11"/>
    <mergeCell ref="B12:H12"/>
    <mergeCell ref="B13:H13"/>
    <mergeCell ref="I11:L11"/>
    <mergeCell ref="I12:L12"/>
    <mergeCell ref="I13:L13"/>
    <mergeCell ref="I19:L19"/>
    <mergeCell ref="B19:H19"/>
    <mergeCell ref="B16:H16"/>
    <mergeCell ref="B17:H17"/>
    <mergeCell ref="B18:H18"/>
    <mergeCell ref="I16:L16"/>
    <mergeCell ref="I17:L17"/>
    <mergeCell ref="I18:L18"/>
  </mergeCells>
  <phoneticPr fontId="7" type="noConversion"/>
  <pageMargins left="0.511811024" right="0.511811024" top="0.78740157499999996" bottom="0.78740157499999996" header="0.31496062000000002" footer="0.31496062000000002"/>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F199B-C29A-467C-BF66-A8C7CEBAEFE2}">
  <sheetPr codeName="Sheet4"/>
  <dimension ref="B2:J28"/>
  <sheetViews>
    <sheetView showGridLines="0" topLeftCell="B24" zoomScale="90" zoomScaleNormal="90" workbookViewId="0">
      <selection activeCell="F27" sqref="B13:J29"/>
    </sheetView>
  </sheetViews>
  <sheetFormatPr defaultRowHeight="18" x14ac:dyDescent="0.35"/>
  <cols>
    <col min="1" max="1" width="3.7109375" style="7" customWidth="1"/>
    <col min="2" max="2" width="9.140625" style="97"/>
    <col min="3" max="4" width="9.140625" style="7"/>
    <col min="5" max="5" width="27" style="7" customWidth="1"/>
    <col min="6" max="6" width="88.42578125" style="96" customWidth="1"/>
    <col min="7" max="7" width="14.85546875" style="97" customWidth="1"/>
    <col min="8" max="8" width="21.85546875" style="97" customWidth="1"/>
    <col min="9" max="9" width="12.42578125" style="97" customWidth="1"/>
    <col min="10" max="10" width="12.5703125" style="33" customWidth="1"/>
    <col min="11" max="16384" width="9.140625" style="7"/>
  </cols>
  <sheetData>
    <row r="2" spans="2:10" ht="24" x14ac:dyDescent="0.35">
      <c r="B2" s="110" t="s">
        <v>178</v>
      </c>
    </row>
    <row r="5" spans="2:10" x14ac:dyDescent="0.35">
      <c r="G5" s="265" t="s">
        <v>234</v>
      </c>
      <c r="H5" s="265"/>
      <c r="I5" s="265"/>
      <c r="J5" s="265"/>
    </row>
    <row r="6" spans="2:10" ht="18.75" thickBot="1" x14ac:dyDescent="0.4">
      <c r="B6" s="9" t="s">
        <v>59</v>
      </c>
      <c r="C6" s="10"/>
      <c r="D6" s="10"/>
      <c r="E6" s="10"/>
      <c r="F6" s="119">
        <v>2022</v>
      </c>
      <c r="G6" s="102" t="s">
        <v>1</v>
      </c>
      <c r="H6" s="102" t="s">
        <v>2</v>
      </c>
      <c r="I6" s="102" t="s">
        <v>3</v>
      </c>
      <c r="J6" s="102" t="s">
        <v>4</v>
      </c>
    </row>
    <row r="7" spans="2:10" ht="97.5" customHeight="1" thickTop="1" x14ac:dyDescent="0.35">
      <c r="B7" s="111" t="s">
        <v>242</v>
      </c>
      <c r="C7" s="112"/>
      <c r="D7" s="112"/>
      <c r="E7" s="112"/>
      <c r="F7" s="113" t="s">
        <v>258</v>
      </c>
      <c r="G7" s="121" t="s">
        <v>58</v>
      </c>
      <c r="H7" s="125" t="s">
        <v>8</v>
      </c>
      <c r="I7" s="125" t="s">
        <v>8</v>
      </c>
      <c r="J7" s="125" t="s">
        <v>8</v>
      </c>
    </row>
    <row r="8" spans="2:10" ht="45.75" x14ac:dyDescent="0.35">
      <c r="B8" s="114" t="s">
        <v>235</v>
      </c>
      <c r="C8" s="115"/>
      <c r="D8" s="115"/>
      <c r="E8" s="115"/>
      <c r="F8" s="116" t="s">
        <v>256</v>
      </c>
      <c r="G8" s="122" t="s">
        <v>60</v>
      </c>
      <c r="H8" s="126" t="s">
        <v>8</v>
      </c>
      <c r="I8" s="127" t="s">
        <v>8</v>
      </c>
      <c r="J8" s="127" t="s">
        <v>8</v>
      </c>
    </row>
    <row r="9" spans="2:10" ht="60.75" x14ac:dyDescent="0.35">
      <c r="B9" s="114" t="s">
        <v>236</v>
      </c>
      <c r="C9" s="115"/>
      <c r="D9" s="115"/>
      <c r="E9" s="115"/>
      <c r="F9" s="116" t="s">
        <v>257</v>
      </c>
      <c r="G9" s="122" t="s">
        <v>61</v>
      </c>
      <c r="H9" s="114" t="s">
        <v>102</v>
      </c>
      <c r="I9" s="127" t="s">
        <v>8</v>
      </c>
      <c r="J9" s="127"/>
    </row>
    <row r="10" spans="2:10" ht="30.75" x14ac:dyDescent="0.35">
      <c r="B10" s="117" t="s">
        <v>243</v>
      </c>
      <c r="C10" s="118"/>
      <c r="D10" s="118"/>
      <c r="E10" s="118"/>
      <c r="F10" s="120" t="s">
        <v>259</v>
      </c>
      <c r="G10" s="123" t="s">
        <v>62</v>
      </c>
      <c r="H10" s="126" t="s">
        <v>8</v>
      </c>
      <c r="I10" s="127" t="s">
        <v>8</v>
      </c>
      <c r="J10" s="126">
        <v>16</v>
      </c>
    </row>
    <row r="11" spans="2:10" ht="60.75" x14ac:dyDescent="0.35">
      <c r="B11" s="114" t="s">
        <v>244</v>
      </c>
      <c r="C11" s="115"/>
      <c r="D11" s="115"/>
      <c r="E11" s="115"/>
      <c r="F11" s="116" t="s">
        <v>260</v>
      </c>
      <c r="G11" s="122" t="s">
        <v>63</v>
      </c>
      <c r="H11" s="126" t="s">
        <v>8</v>
      </c>
      <c r="I11" s="127" t="s">
        <v>8</v>
      </c>
      <c r="J11" s="126">
        <v>16</v>
      </c>
    </row>
    <row r="12" spans="2:10" ht="30.75" x14ac:dyDescent="0.35">
      <c r="B12" s="114" t="s">
        <v>245</v>
      </c>
      <c r="C12" s="115"/>
      <c r="D12" s="115"/>
      <c r="E12" s="115"/>
      <c r="F12" s="116" t="s">
        <v>261</v>
      </c>
      <c r="G12" s="122" t="s">
        <v>64</v>
      </c>
      <c r="H12" s="126" t="s">
        <v>8</v>
      </c>
      <c r="I12" s="127" t="s">
        <v>8</v>
      </c>
      <c r="J12" s="126">
        <v>16</v>
      </c>
    </row>
    <row r="13" spans="2:10" ht="150.75" x14ac:dyDescent="0.35">
      <c r="B13" s="114" t="s">
        <v>246</v>
      </c>
      <c r="C13" s="115"/>
      <c r="D13" s="115"/>
      <c r="E13" s="115"/>
      <c r="F13" s="116" t="s">
        <v>673</v>
      </c>
      <c r="G13" s="122" t="s">
        <v>65</v>
      </c>
      <c r="H13" s="126" t="s">
        <v>8</v>
      </c>
      <c r="I13" s="127" t="s">
        <v>8</v>
      </c>
      <c r="J13" s="127">
        <v>16</v>
      </c>
    </row>
    <row r="14" spans="2:10" ht="165.75" x14ac:dyDescent="0.35">
      <c r="B14" s="114" t="s">
        <v>241</v>
      </c>
      <c r="C14" s="115"/>
      <c r="D14" s="115"/>
      <c r="E14" s="115"/>
      <c r="F14" s="116" t="s">
        <v>262</v>
      </c>
      <c r="G14" s="122" t="s">
        <v>66</v>
      </c>
      <c r="H14" s="126" t="s">
        <v>8</v>
      </c>
      <c r="I14" s="127" t="s">
        <v>8</v>
      </c>
      <c r="J14" s="127">
        <v>16</v>
      </c>
    </row>
    <row r="15" spans="2:10" ht="120.75" x14ac:dyDescent="0.35">
      <c r="B15" s="114" t="s">
        <v>247</v>
      </c>
      <c r="C15" s="115"/>
      <c r="D15" s="115"/>
      <c r="E15" s="115"/>
      <c r="F15" s="116" t="s">
        <v>263</v>
      </c>
      <c r="G15" s="122" t="s">
        <v>67</v>
      </c>
      <c r="H15" s="126" t="s">
        <v>8</v>
      </c>
      <c r="I15" s="127" t="s">
        <v>8</v>
      </c>
      <c r="J15" s="127">
        <v>16</v>
      </c>
    </row>
    <row r="16" spans="2:10" ht="114.75" customHeight="1" x14ac:dyDescent="0.35">
      <c r="B16" s="114" t="s">
        <v>248</v>
      </c>
      <c r="C16" s="115"/>
      <c r="D16" s="115"/>
      <c r="E16" s="115"/>
      <c r="F16" s="116" t="s">
        <v>264</v>
      </c>
      <c r="G16" s="122" t="s">
        <v>68</v>
      </c>
      <c r="H16" s="126" t="s">
        <v>8</v>
      </c>
      <c r="I16" s="127" t="s">
        <v>8</v>
      </c>
      <c r="J16" s="127">
        <v>16</v>
      </c>
    </row>
    <row r="17" spans="2:10" ht="96" customHeight="1" x14ac:dyDescent="0.35">
      <c r="B17" s="114" t="s">
        <v>249</v>
      </c>
      <c r="C17" s="115"/>
      <c r="D17" s="115"/>
      <c r="E17" s="115"/>
      <c r="F17" s="116" t="s">
        <v>265</v>
      </c>
      <c r="G17" s="122" t="s">
        <v>69</v>
      </c>
      <c r="H17" s="126" t="s">
        <v>8</v>
      </c>
      <c r="I17" s="127" t="s">
        <v>8</v>
      </c>
      <c r="J17" s="127">
        <v>16</v>
      </c>
    </row>
    <row r="18" spans="2:10" ht="90.75" x14ac:dyDescent="0.35">
      <c r="B18" s="114" t="s">
        <v>250</v>
      </c>
      <c r="C18" s="115"/>
      <c r="D18" s="115"/>
      <c r="E18" s="115"/>
      <c r="F18" s="116" t="s">
        <v>266</v>
      </c>
      <c r="G18" s="122" t="s">
        <v>70</v>
      </c>
      <c r="H18" s="126" t="s">
        <v>8</v>
      </c>
      <c r="I18" s="127" t="s">
        <v>8</v>
      </c>
      <c r="J18" s="127">
        <v>16</v>
      </c>
    </row>
    <row r="19" spans="2:10" ht="60.75" x14ac:dyDescent="0.35">
      <c r="B19" s="114" t="s">
        <v>237</v>
      </c>
      <c r="C19" s="115"/>
      <c r="D19" s="115"/>
      <c r="E19" s="115"/>
      <c r="F19" s="116" t="s">
        <v>267</v>
      </c>
      <c r="G19" s="122" t="s">
        <v>71</v>
      </c>
      <c r="H19" s="126" t="s">
        <v>8</v>
      </c>
      <c r="I19" s="127" t="s">
        <v>8</v>
      </c>
      <c r="J19" s="127">
        <v>16</v>
      </c>
    </row>
    <row r="20" spans="2:10" ht="60.75" x14ac:dyDescent="0.35">
      <c r="B20" s="114" t="s">
        <v>238</v>
      </c>
      <c r="C20" s="115"/>
      <c r="D20" s="115"/>
      <c r="E20" s="115"/>
      <c r="F20" s="116" t="s">
        <v>268</v>
      </c>
      <c r="G20" s="122" t="s">
        <v>72</v>
      </c>
      <c r="H20" s="126" t="s">
        <v>8</v>
      </c>
      <c r="I20" s="127" t="s">
        <v>8</v>
      </c>
      <c r="J20" s="127">
        <v>16</v>
      </c>
    </row>
    <row r="21" spans="2:10" x14ac:dyDescent="0.35">
      <c r="B21" s="114" t="s">
        <v>674</v>
      </c>
      <c r="C21" s="115"/>
      <c r="D21" s="115"/>
      <c r="E21" s="115"/>
      <c r="F21" s="124" t="s">
        <v>269</v>
      </c>
      <c r="G21" s="122" t="s">
        <v>73</v>
      </c>
      <c r="H21" s="126" t="s">
        <v>8</v>
      </c>
      <c r="I21" s="127" t="s">
        <v>8</v>
      </c>
      <c r="J21" s="127">
        <v>16</v>
      </c>
    </row>
    <row r="22" spans="2:10" ht="135.75" x14ac:dyDescent="0.35">
      <c r="B22" s="114" t="s">
        <v>251</v>
      </c>
      <c r="C22" s="115"/>
      <c r="D22" s="115"/>
      <c r="E22" s="115"/>
      <c r="F22" s="116" t="s">
        <v>270</v>
      </c>
      <c r="G22" s="122" t="s">
        <v>74</v>
      </c>
      <c r="H22" s="126" t="s">
        <v>8</v>
      </c>
      <c r="I22" s="127" t="s">
        <v>8</v>
      </c>
      <c r="J22" s="127">
        <v>16</v>
      </c>
    </row>
    <row r="23" spans="2:10" ht="165.75" x14ac:dyDescent="0.35">
      <c r="B23" s="114" t="s">
        <v>240</v>
      </c>
      <c r="C23" s="115"/>
      <c r="D23" s="115"/>
      <c r="E23" s="115"/>
      <c r="F23" s="116" t="s">
        <v>271</v>
      </c>
      <c r="G23" s="122" t="s">
        <v>75</v>
      </c>
      <c r="H23" s="126" t="s">
        <v>8</v>
      </c>
      <c r="I23" s="127" t="s">
        <v>8</v>
      </c>
      <c r="J23" s="127">
        <v>16</v>
      </c>
    </row>
    <row r="24" spans="2:10" ht="135.75" x14ac:dyDescent="0.35">
      <c r="B24" s="114" t="s">
        <v>239</v>
      </c>
      <c r="C24" s="115"/>
      <c r="D24" s="115"/>
      <c r="E24" s="115"/>
      <c r="F24" s="116" t="s">
        <v>675</v>
      </c>
      <c r="G24" s="122" t="s">
        <v>76</v>
      </c>
      <c r="H24" s="126" t="s">
        <v>8</v>
      </c>
      <c r="I24" s="127" t="s">
        <v>8</v>
      </c>
      <c r="J24" s="127">
        <v>16</v>
      </c>
    </row>
    <row r="25" spans="2:10" ht="135.75" x14ac:dyDescent="0.35">
      <c r="B25" s="114" t="s">
        <v>252</v>
      </c>
      <c r="C25" s="115"/>
      <c r="D25" s="115"/>
      <c r="E25" s="115"/>
      <c r="F25" s="116" t="s">
        <v>272</v>
      </c>
      <c r="G25" s="122" t="s">
        <v>77</v>
      </c>
      <c r="H25" s="126" t="s">
        <v>8</v>
      </c>
      <c r="I25" s="127" t="s">
        <v>8</v>
      </c>
      <c r="J25" s="127">
        <v>16</v>
      </c>
    </row>
    <row r="26" spans="2:10" ht="30.75" x14ac:dyDescent="0.35">
      <c r="B26" s="114" t="s">
        <v>253</v>
      </c>
      <c r="C26" s="115"/>
      <c r="D26" s="115"/>
      <c r="E26" s="115"/>
      <c r="F26" s="116" t="s">
        <v>273</v>
      </c>
      <c r="G26" s="122" t="s">
        <v>78</v>
      </c>
      <c r="H26" s="114" t="s">
        <v>103</v>
      </c>
      <c r="I26" s="127" t="s">
        <v>8</v>
      </c>
      <c r="J26" s="127">
        <v>16</v>
      </c>
    </row>
    <row r="27" spans="2:10" ht="165.75" customHeight="1" x14ac:dyDescent="0.35">
      <c r="B27" s="114" t="s">
        <v>254</v>
      </c>
      <c r="C27" s="115"/>
      <c r="D27" s="115"/>
      <c r="E27" s="115"/>
      <c r="F27" s="116" t="s">
        <v>274</v>
      </c>
      <c r="G27" s="122" t="s">
        <v>79</v>
      </c>
      <c r="H27" s="127" t="s">
        <v>8</v>
      </c>
      <c r="I27" s="127" t="s">
        <v>8</v>
      </c>
      <c r="J27" s="127">
        <v>12</v>
      </c>
    </row>
    <row r="28" spans="2:10" ht="135.75" x14ac:dyDescent="0.35">
      <c r="B28" s="114" t="s">
        <v>255</v>
      </c>
      <c r="C28" s="115"/>
      <c r="D28" s="115"/>
      <c r="E28" s="115"/>
      <c r="F28" s="116" t="s">
        <v>275</v>
      </c>
      <c r="G28" s="122" t="s">
        <v>80</v>
      </c>
      <c r="H28" s="127" t="s">
        <v>8</v>
      </c>
      <c r="I28" s="127" t="s">
        <v>8</v>
      </c>
      <c r="J28" s="127" t="s">
        <v>8</v>
      </c>
    </row>
  </sheetData>
  <mergeCells count="1">
    <mergeCell ref="G5:J5"/>
  </mergeCells>
  <phoneticPr fontId="7" type="noConversion"/>
  <pageMargins left="0.511811024" right="0.511811024" top="0.78740157499999996" bottom="0.78740157499999996" header="0.31496062000000002" footer="0.31496062000000002"/>
  <pageSetup paperSize="9" orientation="portrait" r:id="rId1"/>
  <ignoredErrors>
    <ignoredError sqref="G14 G15:G21 G22:G28" twoDigitTextYear="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18485-6177-4EA0-961A-BC76FCD11EE8}">
  <sheetPr codeName="Sheet5"/>
  <dimension ref="B2:H52"/>
  <sheetViews>
    <sheetView showGridLines="0" tabSelected="1" topLeftCell="A16" workbookViewId="0">
      <selection activeCell="G23" sqref="G23:H25"/>
    </sheetView>
  </sheetViews>
  <sheetFormatPr defaultRowHeight="15" x14ac:dyDescent="0.25"/>
  <cols>
    <col min="1" max="1" width="3.140625" customWidth="1"/>
    <col min="6" max="6" width="11.28515625" customWidth="1"/>
    <col min="7" max="7" width="92.42578125" style="100" customWidth="1"/>
    <col min="8" max="8" width="29.42578125" style="100" customWidth="1"/>
  </cols>
  <sheetData>
    <row r="2" spans="2:8" ht="24" x14ac:dyDescent="0.45">
      <c r="B2" s="89" t="s">
        <v>177</v>
      </c>
    </row>
    <row r="7" spans="2:8" s="103" customFormat="1" ht="16.5" customHeight="1" thickBot="1" x14ac:dyDescent="0.3">
      <c r="B7" s="9" t="s">
        <v>670</v>
      </c>
      <c r="C7" s="9"/>
      <c r="D7" s="9"/>
      <c r="E7" s="9"/>
      <c r="F7" s="101" t="s">
        <v>671</v>
      </c>
      <c r="G7" s="266" t="s">
        <v>672</v>
      </c>
      <c r="H7" s="266"/>
    </row>
    <row r="8" spans="2:8" ht="6.75" customHeight="1" thickTop="1" x14ac:dyDescent="0.25"/>
    <row r="9" spans="2:8" ht="18" x14ac:dyDescent="0.25">
      <c r="B9" s="273" t="s">
        <v>288</v>
      </c>
      <c r="C9" s="273"/>
      <c r="D9" s="273"/>
      <c r="E9" s="273"/>
      <c r="F9" s="273"/>
      <c r="G9" s="273"/>
      <c r="H9" s="273"/>
    </row>
    <row r="10" spans="2:8" ht="6" customHeight="1" x14ac:dyDescent="0.25"/>
    <row r="11" spans="2:8" ht="36.75" customHeight="1" x14ac:dyDescent="0.25">
      <c r="B11" s="274" t="s">
        <v>276</v>
      </c>
      <c r="C11" s="275"/>
      <c r="D11" s="275"/>
      <c r="E11" s="275"/>
      <c r="F11" s="285">
        <v>2022</v>
      </c>
      <c r="G11" s="267" t="s">
        <v>289</v>
      </c>
      <c r="H11" s="280"/>
    </row>
    <row r="12" spans="2:8" ht="24.75" customHeight="1" x14ac:dyDescent="0.25">
      <c r="B12" s="276"/>
      <c r="C12" s="277"/>
      <c r="D12" s="277"/>
      <c r="E12" s="277"/>
      <c r="F12" s="286"/>
      <c r="G12" s="281"/>
      <c r="H12" s="282"/>
    </row>
    <row r="13" spans="2:8" ht="16.5" customHeight="1" x14ac:dyDescent="0.25">
      <c r="B13" s="278"/>
      <c r="C13" s="279"/>
      <c r="D13" s="279"/>
      <c r="E13" s="279"/>
      <c r="F13" s="287"/>
      <c r="G13" s="283"/>
      <c r="H13" s="284"/>
    </row>
    <row r="14" spans="2:8" ht="51" customHeight="1" x14ac:dyDescent="0.25">
      <c r="B14" s="274" t="s">
        <v>277</v>
      </c>
      <c r="C14" s="275"/>
      <c r="D14" s="275"/>
      <c r="E14" s="275"/>
      <c r="F14" s="285">
        <v>2022</v>
      </c>
      <c r="G14" s="267" t="s">
        <v>290</v>
      </c>
      <c r="H14" s="268"/>
    </row>
    <row r="15" spans="2:8" ht="53.25" customHeight="1" x14ac:dyDescent="0.25">
      <c r="B15" s="276"/>
      <c r="C15" s="277"/>
      <c r="D15" s="277"/>
      <c r="E15" s="277"/>
      <c r="F15" s="286"/>
      <c r="G15" s="269"/>
      <c r="H15" s="270"/>
    </row>
    <row r="16" spans="2:8" ht="90" customHeight="1" x14ac:dyDescent="0.25">
      <c r="B16" s="278"/>
      <c r="C16" s="279"/>
      <c r="D16" s="279"/>
      <c r="E16" s="279"/>
      <c r="F16" s="287"/>
      <c r="G16" s="271"/>
      <c r="H16" s="272"/>
    </row>
    <row r="17" spans="2:8" ht="5.25" customHeight="1" x14ac:dyDescent="0.25">
      <c r="B17" s="104"/>
      <c r="C17" s="104"/>
      <c r="D17" s="104"/>
      <c r="E17" s="104"/>
    </row>
    <row r="18" spans="2:8" ht="18" x14ac:dyDescent="0.25">
      <c r="B18" s="273" t="s">
        <v>291</v>
      </c>
      <c r="C18" s="273"/>
      <c r="D18" s="273"/>
      <c r="E18" s="273"/>
      <c r="F18" s="273"/>
      <c r="G18" s="273"/>
      <c r="H18" s="273"/>
    </row>
    <row r="19" spans="2:8" ht="4.5" customHeight="1" x14ac:dyDescent="0.25">
      <c r="B19" s="105"/>
      <c r="C19" s="105"/>
      <c r="D19" s="105"/>
      <c r="E19" s="105"/>
      <c r="F19" s="105"/>
      <c r="G19" s="128"/>
      <c r="H19" s="128"/>
    </row>
    <row r="20" spans="2:8" ht="31.5" customHeight="1" x14ac:dyDescent="0.25">
      <c r="B20" s="274" t="s">
        <v>278</v>
      </c>
      <c r="C20" s="275"/>
      <c r="D20" s="275"/>
      <c r="E20" s="275"/>
      <c r="F20" s="285">
        <v>2022</v>
      </c>
      <c r="G20" s="267" t="s">
        <v>692</v>
      </c>
      <c r="H20" s="268"/>
    </row>
    <row r="21" spans="2:8" ht="32.25" customHeight="1" x14ac:dyDescent="0.25">
      <c r="B21" s="276"/>
      <c r="C21" s="277"/>
      <c r="D21" s="277"/>
      <c r="E21" s="277"/>
      <c r="F21" s="286"/>
      <c r="G21" s="269"/>
      <c r="H21" s="270"/>
    </row>
    <row r="22" spans="2:8" ht="37.5" customHeight="1" x14ac:dyDescent="0.25">
      <c r="B22" s="278"/>
      <c r="C22" s="279"/>
      <c r="D22" s="279"/>
      <c r="E22" s="279"/>
      <c r="F22" s="287"/>
      <c r="G22" s="271"/>
      <c r="H22" s="272"/>
    </row>
    <row r="23" spans="2:8" ht="64.5" customHeight="1" x14ac:dyDescent="0.25">
      <c r="B23" s="274" t="s">
        <v>279</v>
      </c>
      <c r="C23" s="275"/>
      <c r="D23" s="275"/>
      <c r="E23" s="275"/>
      <c r="F23" s="288">
        <v>2022</v>
      </c>
      <c r="G23" s="267" t="s">
        <v>292</v>
      </c>
      <c r="H23" s="268"/>
    </row>
    <row r="24" spans="2:8" ht="45" customHeight="1" x14ac:dyDescent="0.25">
      <c r="B24" s="276"/>
      <c r="C24" s="277"/>
      <c r="D24" s="277"/>
      <c r="E24" s="277"/>
      <c r="F24" s="289"/>
      <c r="G24" s="269"/>
      <c r="H24" s="270"/>
    </row>
    <row r="25" spans="2:8" ht="48.75" customHeight="1" x14ac:dyDescent="0.25">
      <c r="B25" s="278"/>
      <c r="C25" s="279"/>
      <c r="D25" s="279"/>
      <c r="E25" s="279"/>
      <c r="F25" s="290"/>
      <c r="G25" s="271"/>
      <c r="H25" s="272"/>
    </row>
    <row r="26" spans="2:8" ht="24.75" customHeight="1" x14ac:dyDescent="0.25">
      <c r="B26" s="274" t="s">
        <v>280</v>
      </c>
      <c r="C26" s="275"/>
      <c r="D26" s="275"/>
      <c r="E26" s="275"/>
      <c r="F26" s="288">
        <v>2022</v>
      </c>
      <c r="G26" s="267" t="s">
        <v>293</v>
      </c>
      <c r="H26" s="268"/>
    </row>
    <row r="27" spans="2:8" ht="29.25" customHeight="1" x14ac:dyDescent="0.25">
      <c r="B27" s="276"/>
      <c r="C27" s="277"/>
      <c r="D27" s="277"/>
      <c r="E27" s="277"/>
      <c r="F27" s="289"/>
      <c r="G27" s="269"/>
      <c r="H27" s="270"/>
    </row>
    <row r="28" spans="2:8" ht="33.75" customHeight="1" x14ac:dyDescent="0.25">
      <c r="B28" s="278"/>
      <c r="C28" s="279"/>
      <c r="D28" s="279"/>
      <c r="E28" s="279"/>
      <c r="F28" s="290"/>
      <c r="G28" s="271"/>
      <c r="H28" s="272"/>
    </row>
    <row r="29" spans="2:8" ht="5.25" customHeight="1" x14ac:dyDescent="0.25">
      <c r="B29" s="106"/>
      <c r="C29" s="106"/>
      <c r="D29" s="106"/>
      <c r="E29" s="106"/>
      <c r="F29" s="107"/>
    </row>
    <row r="30" spans="2:8" ht="18" x14ac:dyDescent="0.25">
      <c r="B30" s="273" t="s">
        <v>294</v>
      </c>
      <c r="C30" s="273"/>
      <c r="D30" s="273"/>
      <c r="E30" s="273"/>
      <c r="F30" s="273"/>
      <c r="G30" s="273"/>
      <c r="H30" s="273"/>
    </row>
    <row r="31" spans="2:8" ht="5.25" customHeight="1" x14ac:dyDescent="0.25">
      <c r="B31" s="105"/>
      <c r="C31" s="105"/>
      <c r="D31" s="105"/>
      <c r="E31" s="105"/>
      <c r="F31" s="105"/>
      <c r="G31" s="128"/>
      <c r="H31" s="128"/>
    </row>
    <row r="32" spans="2:8" ht="15" customHeight="1" x14ac:dyDescent="0.25">
      <c r="B32" s="274" t="s">
        <v>281</v>
      </c>
      <c r="C32" s="275"/>
      <c r="D32" s="275"/>
      <c r="E32" s="275"/>
      <c r="F32" s="285">
        <v>2022</v>
      </c>
      <c r="G32" s="267" t="s">
        <v>295</v>
      </c>
      <c r="H32" s="280"/>
    </row>
    <row r="33" spans="2:8" ht="15" customHeight="1" x14ac:dyDescent="0.25">
      <c r="B33" s="276"/>
      <c r="C33" s="277"/>
      <c r="D33" s="277"/>
      <c r="E33" s="277"/>
      <c r="F33" s="286"/>
      <c r="G33" s="281"/>
      <c r="H33" s="282"/>
    </row>
    <row r="34" spans="2:8" ht="37.5" customHeight="1" x14ac:dyDescent="0.25">
      <c r="B34" s="278"/>
      <c r="C34" s="279"/>
      <c r="D34" s="279"/>
      <c r="E34" s="279"/>
      <c r="F34" s="287"/>
      <c r="G34" s="283"/>
      <c r="H34" s="284"/>
    </row>
    <row r="35" spans="2:8" ht="15" customHeight="1" x14ac:dyDescent="0.25">
      <c r="B35" s="274" t="s">
        <v>282</v>
      </c>
      <c r="C35" s="275"/>
      <c r="D35" s="275"/>
      <c r="E35" s="275"/>
      <c r="F35" s="285">
        <v>2022</v>
      </c>
      <c r="G35" s="267" t="s">
        <v>296</v>
      </c>
      <c r="H35" s="280"/>
    </row>
    <row r="36" spans="2:8" ht="15" customHeight="1" x14ac:dyDescent="0.25">
      <c r="B36" s="276"/>
      <c r="C36" s="277"/>
      <c r="D36" s="277"/>
      <c r="E36" s="277"/>
      <c r="F36" s="286"/>
      <c r="G36" s="281"/>
      <c r="H36" s="282"/>
    </row>
    <row r="37" spans="2:8" ht="15" customHeight="1" x14ac:dyDescent="0.25">
      <c r="B37" s="278"/>
      <c r="C37" s="279"/>
      <c r="D37" s="279"/>
      <c r="E37" s="279"/>
      <c r="F37" s="287"/>
      <c r="G37" s="283"/>
      <c r="H37" s="284"/>
    </row>
    <row r="38" spans="2:8" ht="36" customHeight="1" x14ac:dyDescent="0.25">
      <c r="B38" s="274" t="s">
        <v>283</v>
      </c>
      <c r="C38" s="275"/>
      <c r="D38" s="275"/>
      <c r="E38" s="275"/>
      <c r="F38" s="285">
        <v>2022</v>
      </c>
      <c r="G38" s="267" t="s">
        <v>297</v>
      </c>
      <c r="H38" s="268"/>
    </row>
    <row r="39" spans="2:8" ht="31.5" customHeight="1" x14ac:dyDescent="0.25">
      <c r="B39" s="276"/>
      <c r="C39" s="277"/>
      <c r="D39" s="277"/>
      <c r="E39" s="277"/>
      <c r="F39" s="286"/>
      <c r="G39" s="269"/>
      <c r="H39" s="270"/>
    </row>
    <row r="40" spans="2:8" ht="27" customHeight="1" x14ac:dyDescent="0.25">
      <c r="B40" s="278"/>
      <c r="C40" s="279"/>
      <c r="D40" s="279"/>
      <c r="E40" s="279"/>
      <c r="F40" s="287"/>
      <c r="G40" s="271"/>
      <c r="H40" s="272"/>
    </row>
    <row r="41" spans="2:8" ht="5.25" customHeight="1" x14ac:dyDescent="0.25"/>
    <row r="42" spans="2:8" ht="18" x14ac:dyDescent="0.25">
      <c r="B42" s="273" t="s">
        <v>298</v>
      </c>
      <c r="C42" s="273"/>
      <c r="D42" s="273"/>
      <c r="E42" s="273"/>
      <c r="F42" s="273"/>
      <c r="G42" s="273"/>
      <c r="H42" s="273"/>
    </row>
    <row r="43" spans="2:8" ht="5.25" customHeight="1" x14ac:dyDescent="0.25">
      <c r="B43" s="105"/>
      <c r="C43" s="105"/>
      <c r="D43" s="105"/>
      <c r="E43" s="105"/>
      <c r="F43" s="105"/>
      <c r="G43" s="128"/>
      <c r="H43" s="128"/>
    </row>
    <row r="44" spans="2:8" ht="15" customHeight="1" x14ac:dyDescent="0.25">
      <c r="B44" s="274" t="s">
        <v>284</v>
      </c>
      <c r="C44" s="275"/>
      <c r="D44" s="275"/>
      <c r="E44" s="275"/>
      <c r="F44" s="285">
        <v>2022</v>
      </c>
      <c r="G44" s="267" t="s">
        <v>299</v>
      </c>
      <c r="H44" s="280"/>
    </row>
    <row r="45" spans="2:8" x14ac:dyDescent="0.25">
      <c r="B45" s="276"/>
      <c r="C45" s="277"/>
      <c r="D45" s="277"/>
      <c r="E45" s="277"/>
      <c r="F45" s="286"/>
      <c r="G45" s="281"/>
      <c r="H45" s="282"/>
    </row>
    <row r="46" spans="2:8" x14ac:dyDescent="0.25">
      <c r="B46" s="278"/>
      <c r="C46" s="279"/>
      <c r="D46" s="279"/>
      <c r="E46" s="279"/>
      <c r="F46" s="287"/>
      <c r="G46" s="283"/>
      <c r="H46" s="284"/>
    </row>
    <row r="47" spans="2:8" ht="85.5" customHeight="1" x14ac:dyDescent="0.25">
      <c r="B47" s="274" t="s">
        <v>285</v>
      </c>
      <c r="C47" s="275"/>
      <c r="D47" s="275"/>
      <c r="E47" s="275"/>
      <c r="F47" s="285">
        <v>2022</v>
      </c>
      <c r="G47" s="267" t="s">
        <v>300</v>
      </c>
      <c r="H47" s="268"/>
    </row>
    <row r="48" spans="2:8" ht="84" customHeight="1" x14ac:dyDescent="0.25">
      <c r="B48" s="276"/>
      <c r="C48" s="277"/>
      <c r="D48" s="277"/>
      <c r="E48" s="277"/>
      <c r="F48" s="286"/>
      <c r="G48" s="269"/>
      <c r="H48" s="270"/>
    </row>
    <row r="49" spans="2:8" ht="108" customHeight="1" x14ac:dyDescent="0.25">
      <c r="B49" s="278"/>
      <c r="C49" s="279"/>
      <c r="D49" s="279"/>
      <c r="E49" s="279"/>
      <c r="F49" s="287"/>
      <c r="G49" s="271"/>
      <c r="H49" s="272"/>
    </row>
    <row r="50" spans="2:8" ht="15" customHeight="1" x14ac:dyDescent="0.25">
      <c r="B50" s="274" t="s">
        <v>286</v>
      </c>
      <c r="C50" s="275"/>
      <c r="D50" s="275"/>
      <c r="E50" s="275"/>
      <c r="F50" s="285">
        <v>2022</v>
      </c>
      <c r="G50" s="267" t="s">
        <v>287</v>
      </c>
      <c r="H50" s="280"/>
    </row>
    <row r="51" spans="2:8" ht="32.25" customHeight="1" x14ac:dyDescent="0.25">
      <c r="B51" s="276"/>
      <c r="C51" s="277"/>
      <c r="D51" s="277"/>
      <c r="E51" s="277"/>
      <c r="F51" s="286"/>
      <c r="G51" s="281"/>
      <c r="H51" s="282"/>
    </row>
    <row r="52" spans="2:8" ht="30" customHeight="1" x14ac:dyDescent="0.25">
      <c r="B52" s="278"/>
      <c r="C52" s="279"/>
      <c r="D52" s="279"/>
      <c r="E52" s="279"/>
      <c r="F52" s="287"/>
      <c r="G52" s="283"/>
      <c r="H52" s="284"/>
    </row>
  </sheetData>
  <mergeCells count="38">
    <mergeCell ref="B50:E52"/>
    <mergeCell ref="F50:F52"/>
    <mergeCell ref="G47:H49"/>
    <mergeCell ref="G50:H52"/>
    <mergeCell ref="B42:H42"/>
    <mergeCell ref="B44:E46"/>
    <mergeCell ref="F44:F46"/>
    <mergeCell ref="G44:H46"/>
    <mergeCell ref="B47:E49"/>
    <mergeCell ref="F47:F49"/>
    <mergeCell ref="B38:E40"/>
    <mergeCell ref="F32:F34"/>
    <mergeCell ref="F35:F37"/>
    <mergeCell ref="G32:H34"/>
    <mergeCell ref="G35:H37"/>
    <mergeCell ref="G38:H40"/>
    <mergeCell ref="F38:F40"/>
    <mergeCell ref="F23:F25"/>
    <mergeCell ref="F26:F28"/>
    <mergeCell ref="B30:H30"/>
    <mergeCell ref="B32:E34"/>
    <mergeCell ref="B35:E37"/>
    <mergeCell ref="G7:H7"/>
    <mergeCell ref="G14:H16"/>
    <mergeCell ref="G20:H22"/>
    <mergeCell ref="G23:H25"/>
    <mergeCell ref="G26:H28"/>
    <mergeCell ref="B9:H9"/>
    <mergeCell ref="B20:E22"/>
    <mergeCell ref="B23:E25"/>
    <mergeCell ref="G11:H13"/>
    <mergeCell ref="B11:E13"/>
    <mergeCell ref="F11:F13"/>
    <mergeCell ref="B14:E16"/>
    <mergeCell ref="B18:H18"/>
    <mergeCell ref="F14:F16"/>
    <mergeCell ref="B26:E28"/>
    <mergeCell ref="F20:F22"/>
  </mergeCells>
  <pageMargins left="0.511811024" right="0.511811024" top="0.78740157499999996" bottom="0.78740157499999996" header="0.31496062000000002" footer="0.31496062000000002"/>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F731F-7584-43CD-A906-1AC17E948369}">
  <sheetPr codeName="Sheet6"/>
  <dimension ref="B2:M88"/>
  <sheetViews>
    <sheetView showGridLines="0" topLeftCell="A71" zoomScale="90" zoomScaleNormal="90" workbookViewId="0">
      <selection activeCell="B88" sqref="B76:M164"/>
    </sheetView>
  </sheetViews>
  <sheetFormatPr defaultRowHeight="18" x14ac:dyDescent="0.35"/>
  <cols>
    <col min="1" max="1" width="3.42578125" style="7" customWidth="1"/>
    <col min="2" max="4" width="9.140625" style="7"/>
    <col min="5" max="5" width="29" style="7" customWidth="1"/>
    <col min="6" max="6" width="13.7109375" style="7" customWidth="1"/>
    <col min="7" max="7" width="13.5703125" style="7" customWidth="1"/>
    <col min="8" max="8" width="14.5703125" style="7" customWidth="1"/>
    <col min="9" max="9" width="39" style="14" customWidth="1"/>
    <col min="10" max="10" width="21.7109375" style="14" customWidth="1"/>
    <col min="11" max="11" width="15" style="14" customWidth="1"/>
    <col min="12" max="12" width="13.42578125" style="14" customWidth="1"/>
    <col min="13" max="13" width="14.85546875" style="14" customWidth="1"/>
    <col min="14" max="16384" width="9.140625" style="7"/>
  </cols>
  <sheetData>
    <row r="2" spans="2:13" ht="24" x14ac:dyDescent="0.45">
      <c r="B2" s="89" t="s">
        <v>301</v>
      </c>
    </row>
    <row r="3" spans="2:13" x14ac:dyDescent="0.35">
      <c r="B3" s="8"/>
    </row>
    <row r="4" spans="2:13" ht="15" customHeight="1" x14ac:dyDescent="0.35">
      <c r="J4" s="292" t="s">
        <v>234</v>
      </c>
      <c r="K4" s="292"/>
      <c r="L4" s="292"/>
      <c r="M4" s="292"/>
    </row>
    <row r="5" spans="2:13" ht="20.25" customHeight="1" thickBot="1" x14ac:dyDescent="0.4">
      <c r="B5" s="9" t="s">
        <v>302</v>
      </c>
      <c r="C5" s="10"/>
      <c r="D5" s="10"/>
      <c r="E5" s="10"/>
      <c r="F5" s="11">
        <v>2020</v>
      </c>
      <c r="G5" s="11">
        <v>2021</v>
      </c>
      <c r="H5" s="25">
        <v>2022</v>
      </c>
      <c r="I5" s="27" t="s">
        <v>0</v>
      </c>
      <c r="J5" s="13" t="s">
        <v>1</v>
      </c>
      <c r="K5" s="13" t="s">
        <v>2</v>
      </c>
      <c r="L5" s="13" t="s">
        <v>3</v>
      </c>
      <c r="M5" s="13" t="s">
        <v>4</v>
      </c>
    </row>
    <row r="6" spans="2:13" ht="15" customHeight="1" thickTop="1" x14ac:dyDescent="0.35">
      <c r="B6" s="7" t="s">
        <v>5</v>
      </c>
      <c r="F6" s="15">
        <v>1</v>
      </c>
      <c r="G6" s="15">
        <v>1</v>
      </c>
      <c r="H6" s="26">
        <v>1</v>
      </c>
      <c r="I6" s="32" t="s">
        <v>316</v>
      </c>
      <c r="J6" s="98" t="s">
        <v>96</v>
      </c>
      <c r="K6" s="98" t="s">
        <v>90</v>
      </c>
      <c r="L6" s="14" t="s">
        <v>310</v>
      </c>
      <c r="M6" s="14" t="s">
        <v>7</v>
      </c>
    </row>
    <row r="7" spans="2:13" x14ac:dyDescent="0.35">
      <c r="B7" s="7" t="s">
        <v>303</v>
      </c>
      <c r="F7" s="15">
        <v>0.75</v>
      </c>
      <c r="G7" s="15">
        <v>1</v>
      </c>
      <c r="H7" s="26">
        <v>1</v>
      </c>
      <c r="I7" s="29" t="s">
        <v>306</v>
      </c>
      <c r="J7" s="98" t="s">
        <v>96</v>
      </c>
      <c r="K7" s="98" t="s">
        <v>90</v>
      </c>
      <c r="L7" s="14" t="s">
        <v>310</v>
      </c>
      <c r="M7" s="14" t="s">
        <v>7</v>
      </c>
    </row>
    <row r="8" spans="2:13" x14ac:dyDescent="0.35">
      <c r="B8" s="7" t="s">
        <v>304</v>
      </c>
      <c r="F8" s="14" t="s">
        <v>8</v>
      </c>
      <c r="G8" s="14" t="s">
        <v>8</v>
      </c>
      <c r="H8" s="26">
        <v>0.8</v>
      </c>
      <c r="I8" s="29" t="s">
        <v>307</v>
      </c>
      <c r="J8" s="98" t="s">
        <v>96</v>
      </c>
      <c r="K8" s="98" t="s">
        <v>90</v>
      </c>
      <c r="L8" s="14" t="s">
        <v>310</v>
      </c>
      <c r="M8" s="14" t="s">
        <v>7</v>
      </c>
    </row>
    <row r="9" spans="2:13" x14ac:dyDescent="0.35">
      <c r="B9" s="7" t="s">
        <v>9</v>
      </c>
      <c r="F9" s="14" t="s">
        <v>8</v>
      </c>
      <c r="G9" s="14" t="s">
        <v>8</v>
      </c>
      <c r="H9" s="26">
        <v>0.9</v>
      </c>
      <c r="I9" s="29" t="s">
        <v>308</v>
      </c>
      <c r="J9" s="98" t="s">
        <v>96</v>
      </c>
      <c r="K9" s="98" t="s">
        <v>90</v>
      </c>
      <c r="L9" s="14" t="s">
        <v>310</v>
      </c>
      <c r="M9" s="14" t="s">
        <v>7</v>
      </c>
    </row>
    <row r="10" spans="2:13" x14ac:dyDescent="0.35">
      <c r="B10" s="7" t="s">
        <v>305</v>
      </c>
      <c r="F10" s="14" t="s">
        <v>8</v>
      </c>
      <c r="G10" s="14" t="s">
        <v>8</v>
      </c>
      <c r="H10" s="129" t="s">
        <v>8</v>
      </c>
      <c r="I10" s="29" t="s">
        <v>309</v>
      </c>
      <c r="J10" s="98" t="s">
        <v>96</v>
      </c>
      <c r="K10" s="98" t="s">
        <v>90</v>
      </c>
      <c r="L10" s="14" t="s">
        <v>310</v>
      </c>
      <c r="M10" s="14" t="s">
        <v>7</v>
      </c>
    </row>
    <row r="11" spans="2:13" ht="20.25" customHeight="1" x14ac:dyDescent="0.35"/>
    <row r="12" spans="2:13" ht="24.75" customHeight="1" x14ac:dyDescent="0.35">
      <c r="B12" s="16" t="s">
        <v>10</v>
      </c>
    </row>
    <row r="13" spans="2:13" ht="135.75" customHeight="1" x14ac:dyDescent="0.35">
      <c r="B13" s="293" t="s">
        <v>311</v>
      </c>
      <c r="C13" s="294"/>
      <c r="D13" s="294"/>
      <c r="E13" s="294"/>
      <c r="F13" s="294"/>
      <c r="G13" s="294"/>
      <c r="H13" s="294"/>
      <c r="I13" s="294"/>
      <c r="J13" s="294"/>
      <c r="K13" s="294"/>
      <c r="L13" s="294"/>
      <c r="M13" s="295"/>
    </row>
    <row r="14" spans="2:13" ht="24" customHeight="1" x14ac:dyDescent="0.35">
      <c r="B14" s="14"/>
      <c r="C14" s="14"/>
      <c r="D14" s="14"/>
      <c r="E14" s="14"/>
      <c r="F14" s="14"/>
      <c r="G14" s="14"/>
      <c r="H14" s="14"/>
    </row>
    <row r="15" spans="2:13" ht="14.25" customHeight="1" x14ac:dyDescent="0.35">
      <c r="J15" s="292" t="s">
        <v>234</v>
      </c>
      <c r="K15" s="292"/>
      <c r="L15" s="292"/>
      <c r="M15" s="292"/>
    </row>
    <row r="16" spans="2:13" ht="18.75" thickBot="1" x14ac:dyDescent="0.4">
      <c r="B16" s="9" t="s">
        <v>312</v>
      </c>
      <c r="C16" s="10"/>
      <c r="D16" s="10"/>
      <c r="E16" s="10"/>
      <c r="F16" s="11">
        <v>2020</v>
      </c>
      <c r="G16" s="11">
        <v>2021</v>
      </c>
      <c r="H16" s="25">
        <v>2022</v>
      </c>
      <c r="I16" s="27" t="s">
        <v>0</v>
      </c>
      <c r="J16" s="13" t="s">
        <v>1</v>
      </c>
      <c r="K16" s="13" t="s">
        <v>2</v>
      </c>
      <c r="L16" s="13" t="s">
        <v>3</v>
      </c>
      <c r="M16" s="13" t="s">
        <v>4</v>
      </c>
    </row>
    <row r="17" spans="2:13" ht="18.75" thickTop="1" x14ac:dyDescent="0.35">
      <c r="B17" s="7" t="s">
        <v>313</v>
      </c>
      <c r="F17" s="30">
        <v>0.99739999999999995</v>
      </c>
      <c r="G17" s="15">
        <v>1</v>
      </c>
      <c r="H17" s="15">
        <v>1</v>
      </c>
      <c r="I17" s="32" t="s">
        <v>316</v>
      </c>
      <c r="J17" s="14" t="s">
        <v>97</v>
      </c>
      <c r="K17" s="17" t="s">
        <v>90</v>
      </c>
      <c r="L17" s="14" t="s">
        <v>310</v>
      </c>
      <c r="M17" s="14" t="s">
        <v>7</v>
      </c>
    </row>
    <row r="18" spans="2:13" x14ac:dyDescent="0.35">
      <c r="B18" s="7" t="s">
        <v>314</v>
      </c>
      <c r="F18" s="15">
        <v>1</v>
      </c>
      <c r="G18" s="15">
        <v>1</v>
      </c>
      <c r="H18" s="15">
        <v>1</v>
      </c>
      <c r="I18" s="32" t="s">
        <v>316</v>
      </c>
      <c r="J18" s="14" t="s">
        <v>97</v>
      </c>
      <c r="K18" s="17" t="s">
        <v>90</v>
      </c>
      <c r="L18" s="14" t="s">
        <v>310</v>
      </c>
      <c r="M18" s="14" t="s">
        <v>7</v>
      </c>
    </row>
    <row r="19" spans="2:13" x14ac:dyDescent="0.35">
      <c r="B19" s="7" t="s">
        <v>315</v>
      </c>
      <c r="F19" s="15">
        <v>1</v>
      </c>
      <c r="G19" s="15">
        <v>1</v>
      </c>
      <c r="H19" s="15">
        <v>1</v>
      </c>
      <c r="I19" s="29" t="s">
        <v>306</v>
      </c>
      <c r="J19" s="14" t="s">
        <v>97</v>
      </c>
      <c r="K19" s="17" t="s">
        <v>90</v>
      </c>
      <c r="L19" s="14" t="s">
        <v>310</v>
      </c>
      <c r="M19" s="14" t="s">
        <v>7</v>
      </c>
    </row>
    <row r="20" spans="2:13" ht="25.5" customHeight="1" x14ac:dyDescent="0.35"/>
    <row r="21" spans="2:13" x14ac:dyDescent="0.35">
      <c r="B21" s="16" t="s">
        <v>10</v>
      </c>
    </row>
    <row r="22" spans="2:13" ht="98.25" customHeight="1" x14ac:dyDescent="0.35">
      <c r="B22" s="293" t="s">
        <v>667</v>
      </c>
      <c r="C22" s="294"/>
      <c r="D22" s="294"/>
      <c r="E22" s="294"/>
      <c r="F22" s="294"/>
      <c r="G22" s="294"/>
      <c r="H22" s="294"/>
      <c r="I22" s="294"/>
      <c r="J22" s="294"/>
      <c r="K22" s="294"/>
      <c r="L22" s="294"/>
      <c r="M22" s="295"/>
    </row>
    <row r="23" spans="2:13" ht="24.75" customHeight="1" x14ac:dyDescent="0.35">
      <c r="B23" s="43"/>
      <c r="C23" s="43"/>
      <c r="D23" s="43"/>
      <c r="E23" s="43"/>
      <c r="F23" s="43"/>
      <c r="G23" s="43"/>
      <c r="H23" s="43"/>
      <c r="I23" s="43"/>
      <c r="J23" s="44"/>
      <c r="K23" s="44"/>
      <c r="L23" s="44"/>
      <c r="M23" s="44"/>
    </row>
    <row r="24" spans="2:13" ht="21.75" customHeight="1" x14ac:dyDescent="0.35">
      <c r="J24" s="292" t="s">
        <v>234</v>
      </c>
      <c r="K24" s="292"/>
      <c r="L24" s="292"/>
      <c r="M24" s="292"/>
    </row>
    <row r="25" spans="2:13" s="97" customFormat="1" ht="52.5" customHeight="1" thickBot="1" x14ac:dyDescent="0.3">
      <c r="B25" s="291" t="s">
        <v>317</v>
      </c>
      <c r="C25" s="291"/>
      <c r="D25" s="291"/>
      <c r="E25" s="291"/>
      <c r="F25" s="130">
        <v>2020</v>
      </c>
      <c r="G25" s="130">
        <v>2021</v>
      </c>
      <c r="H25" s="131">
        <v>2022</v>
      </c>
      <c r="I25" s="27" t="s">
        <v>0</v>
      </c>
      <c r="J25" s="102" t="s">
        <v>1</v>
      </c>
      <c r="K25" s="102" t="s">
        <v>2</v>
      </c>
      <c r="L25" s="102" t="s">
        <v>3</v>
      </c>
      <c r="M25" s="102" t="s">
        <v>4</v>
      </c>
    </row>
    <row r="26" spans="2:13" ht="23.25" customHeight="1" thickTop="1" x14ac:dyDescent="0.35">
      <c r="B26" s="7" t="s">
        <v>5</v>
      </c>
      <c r="C26" s="133"/>
      <c r="D26" s="133"/>
      <c r="E26" s="133"/>
      <c r="F26" s="53">
        <v>8</v>
      </c>
      <c r="G26" s="53">
        <v>28</v>
      </c>
      <c r="H26" s="132">
        <v>12</v>
      </c>
      <c r="I26" s="32" t="s">
        <v>316</v>
      </c>
      <c r="J26" s="34" t="s">
        <v>104</v>
      </c>
      <c r="K26" s="33" t="s">
        <v>90</v>
      </c>
      <c r="L26" s="33" t="s">
        <v>8</v>
      </c>
      <c r="M26" s="33" t="s">
        <v>11</v>
      </c>
    </row>
    <row r="27" spans="2:13" ht="20.25" customHeight="1" x14ac:dyDescent="0.35">
      <c r="B27" s="7" t="s">
        <v>303</v>
      </c>
      <c r="C27" s="99"/>
      <c r="D27" s="99"/>
      <c r="E27" s="99"/>
      <c r="F27" s="53" t="s">
        <v>8</v>
      </c>
      <c r="G27" s="53">
        <v>0</v>
      </c>
      <c r="H27" s="132">
        <v>0</v>
      </c>
      <c r="I27" s="29" t="s">
        <v>306</v>
      </c>
      <c r="J27" s="34" t="s">
        <v>104</v>
      </c>
      <c r="K27" s="33" t="s">
        <v>90</v>
      </c>
      <c r="L27" s="33" t="s">
        <v>8</v>
      </c>
      <c r="M27" s="33" t="s">
        <v>11</v>
      </c>
    </row>
    <row r="28" spans="2:13" ht="20.25" customHeight="1" x14ac:dyDescent="0.35">
      <c r="B28" s="7" t="s">
        <v>304</v>
      </c>
      <c r="C28" s="99"/>
      <c r="D28" s="99"/>
      <c r="E28" s="99"/>
      <c r="F28" s="53" t="s">
        <v>8</v>
      </c>
      <c r="G28" s="53" t="s">
        <v>8</v>
      </c>
      <c r="H28" s="132">
        <v>0</v>
      </c>
      <c r="I28" s="29" t="s">
        <v>307</v>
      </c>
      <c r="J28" s="34" t="s">
        <v>104</v>
      </c>
      <c r="K28" s="33" t="s">
        <v>90</v>
      </c>
      <c r="L28" s="33" t="s">
        <v>8</v>
      </c>
      <c r="M28" s="33" t="s">
        <v>11</v>
      </c>
    </row>
    <row r="29" spans="2:13" ht="20.25" customHeight="1" x14ac:dyDescent="0.35">
      <c r="B29" s="7" t="s">
        <v>9</v>
      </c>
      <c r="C29" s="99"/>
      <c r="D29" s="99"/>
      <c r="E29" s="99"/>
      <c r="F29" s="53" t="s">
        <v>8</v>
      </c>
      <c r="G29" s="53" t="s">
        <v>8</v>
      </c>
      <c r="H29" s="132">
        <v>0</v>
      </c>
      <c r="I29" s="29" t="s">
        <v>308</v>
      </c>
      <c r="J29" s="34" t="s">
        <v>104</v>
      </c>
      <c r="K29" s="33" t="s">
        <v>90</v>
      </c>
      <c r="L29" s="33" t="s">
        <v>8</v>
      </c>
      <c r="M29" s="33" t="s">
        <v>11</v>
      </c>
    </row>
    <row r="30" spans="2:13" ht="20.25" customHeight="1" x14ac:dyDescent="0.35">
      <c r="B30" s="7" t="s">
        <v>305</v>
      </c>
      <c r="C30" s="99"/>
      <c r="D30" s="99"/>
      <c r="E30" s="99"/>
      <c r="F30" s="53" t="s">
        <v>8</v>
      </c>
      <c r="G30" s="53" t="s">
        <v>8</v>
      </c>
      <c r="H30" s="53" t="s">
        <v>8</v>
      </c>
      <c r="I30" s="29" t="s">
        <v>309</v>
      </c>
      <c r="J30" s="34" t="s">
        <v>104</v>
      </c>
      <c r="K30" s="33" t="s">
        <v>90</v>
      </c>
      <c r="L30" s="33" t="s">
        <v>8</v>
      </c>
      <c r="M30" s="33" t="s">
        <v>11</v>
      </c>
    </row>
    <row r="31" spans="2:13" ht="20.25" customHeight="1" x14ac:dyDescent="0.35">
      <c r="J31" s="7"/>
      <c r="K31" s="7"/>
      <c r="L31" s="7"/>
      <c r="M31" s="7"/>
    </row>
    <row r="32" spans="2:13" ht="20.25" customHeight="1" x14ac:dyDescent="0.35">
      <c r="B32" s="16" t="s">
        <v>10</v>
      </c>
    </row>
    <row r="33" spans="2:13" ht="87.75" customHeight="1" x14ac:dyDescent="0.35">
      <c r="B33" s="293" t="s">
        <v>318</v>
      </c>
      <c r="C33" s="294"/>
      <c r="D33" s="294"/>
      <c r="E33" s="294"/>
      <c r="F33" s="294"/>
      <c r="G33" s="294"/>
      <c r="H33" s="294"/>
      <c r="I33" s="294"/>
      <c r="J33" s="294"/>
      <c r="K33" s="294"/>
      <c r="L33" s="294"/>
      <c r="M33" s="295"/>
    </row>
    <row r="34" spans="2:13" ht="20.25" customHeight="1" x14ac:dyDescent="0.35">
      <c r="B34" s="43"/>
      <c r="C34" s="43"/>
      <c r="D34" s="43"/>
      <c r="E34" s="43"/>
      <c r="F34" s="43"/>
      <c r="G34" s="43"/>
      <c r="H34" s="43"/>
      <c r="I34" s="43"/>
      <c r="J34" s="43"/>
      <c r="K34" s="43"/>
      <c r="L34" s="43"/>
      <c r="M34" s="43"/>
    </row>
    <row r="35" spans="2:13" ht="20.25" customHeight="1" x14ac:dyDescent="0.35">
      <c r="J35" s="292" t="s">
        <v>234</v>
      </c>
      <c r="K35" s="292"/>
      <c r="L35" s="292"/>
      <c r="M35" s="292"/>
    </row>
    <row r="36" spans="2:13" ht="56.25" customHeight="1" thickBot="1" x14ac:dyDescent="0.4">
      <c r="B36" s="291" t="s">
        <v>319</v>
      </c>
      <c r="C36" s="291"/>
      <c r="D36" s="291"/>
      <c r="E36" s="291"/>
      <c r="F36" s="130">
        <v>2020</v>
      </c>
      <c r="G36" s="130">
        <v>2021</v>
      </c>
      <c r="H36" s="131">
        <v>2022</v>
      </c>
      <c r="I36" s="27" t="s">
        <v>0</v>
      </c>
      <c r="J36" s="102" t="s">
        <v>1</v>
      </c>
      <c r="K36" s="102" t="s">
        <v>2</v>
      </c>
      <c r="L36" s="102" t="s">
        <v>3</v>
      </c>
      <c r="M36" s="102" t="s">
        <v>4</v>
      </c>
    </row>
    <row r="37" spans="2:13" ht="18.75" customHeight="1" thickTop="1" x14ac:dyDescent="0.35">
      <c r="B37" s="7" t="s">
        <v>5</v>
      </c>
      <c r="F37" s="136" t="s">
        <v>8</v>
      </c>
      <c r="G37" s="136" t="s">
        <v>8</v>
      </c>
      <c r="H37" s="135">
        <v>414</v>
      </c>
      <c r="I37" s="32" t="s">
        <v>316</v>
      </c>
      <c r="J37" s="34" t="s">
        <v>93</v>
      </c>
      <c r="K37" s="33" t="s">
        <v>90</v>
      </c>
      <c r="L37" s="33" t="s">
        <v>8</v>
      </c>
      <c r="M37" s="33" t="s">
        <v>7</v>
      </c>
    </row>
    <row r="38" spans="2:13" ht="19.5" customHeight="1" x14ac:dyDescent="0.35">
      <c r="B38" s="7" t="s">
        <v>303</v>
      </c>
      <c r="F38" s="53" t="s">
        <v>8</v>
      </c>
      <c r="G38" s="53" t="s">
        <v>8</v>
      </c>
      <c r="H38" s="135">
        <v>243</v>
      </c>
      <c r="I38" s="29" t="s">
        <v>306</v>
      </c>
      <c r="J38" s="34" t="s">
        <v>93</v>
      </c>
      <c r="K38" s="33" t="s">
        <v>90</v>
      </c>
      <c r="L38" s="33" t="s">
        <v>8</v>
      </c>
      <c r="M38" s="33" t="s">
        <v>7</v>
      </c>
    </row>
    <row r="39" spans="2:13" ht="19.5" customHeight="1" x14ac:dyDescent="0.35">
      <c r="B39" s="7" t="s">
        <v>304</v>
      </c>
      <c r="F39" s="53" t="s">
        <v>8</v>
      </c>
      <c r="G39" s="53" t="s">
        <v>8</v>
      </c>
      <c r="H39" s="53" t="s">
        <v>8</v>
      </c>
      <c r="I39" s="29" t="s">
        <v>307</v>
      </c>
      <c r="J39" s="34" t="s">
        <v>93</v>
      </c>
      <c r="K39" s="33" t="s">
        <v>90</v>
      </c>
      <c r="L39" s="33" t="s">
        <v>8</v>
      </c>
      <c r="M39" s="33" t="s">
        <v>7</v>
      </c>
    </row>
    <row r="40" spans="2:13" ht="19.5" customHeight="1" x14ac:dyDescent="0.35">
      <c r="B40" s="7" t="s">
        <v>9</v>
      </c>
      <c r="F40" s="53" t="s">
        <v>8</v>
      </c>
      <c r="G40" s="53" t="s">
        <v>8</v>
      </c>
      <c r="H40" s="53" t="s">
        <v>8</v>
      </c>
      <c r="I40" s="29" t="s">
        <v>308</v>
      </c>
      <c r="J40" s="34" t="s">
        <v>93</v>
      </c>
      <c r="K40" s="33" t="s">
        <v>90</v>
      </c>
      <c r="L40" s="33" t="s">
        <v>8</v>
      </c>
      <c r="M40" s="33" t="s">
        <v>7</v>
      </c>
    </row>
    <row r="41" spans="2:13" ht="19.5" customHeight="1" x14ac:dyDescent="0.35">
      <c r="B41" s="7" t="s">
        <v>305</v>
      </c>
      <c r="F41" s="53" t="s">
        <v>8</v>
      </c>
      <c r="G41" s="53" t="s">
        <v>8</v>
      </c>
      <c r="H41" s="53" t="s">
        <v>8</v>
      </c>
      <c r="I41" s="29" t="s">
        <v>309</v>
      </c>
      <c r="J41" s="34" t="s">
        <v>93</v>
      </c>
      <c r="K41" s="33" t="s">
        <v>90</v>
      </c>
      <c r="L41" s="33" t="s">
        <v>8</v>
      </c>
      <c r="M41" s="33" t="s">
        <v>7</v>
      </c>
    </row>
    <row r="42" spans="2:13" ht="19.5" customHeight="1" x14ac:dyDescent="0.35">
      <c r="B42" s="16" t="s">
        <v>14</v>
      </c>
      <c r="C42" s="16"/>
      <c r="D42" s="16"/>
      <c r="E42" s="16"/>
      <c r="F42" s="134">
        <v>154</v>
      </c>
      <c r="G42" s="134">
        <v>374</v>
      </c>
      <c r="H42" s="134">
        <v>657</v>
      </c>
      <c r="I42" s="32"/>
      <c r="J42" s="53"/>
      <c r="K42" s="53"/>
      <c r="L42" s="53"/>
      <c r="M42" s="53"/>
    </row>
    <row r="43" spans="2:13" ht="19.5" customHeight="1" x14ac:dyDescent="0.35">
      <c r="B43" s="16"/>
      <c r="C43" s="16"/>
      <c r="D43" s="16"/>
      <c r="E43" s="16"/>
      <c r="F43" s="134"/>
      <c r="G43" s="134"/>
      <c r="H43" s="134"/>
      <c r="I43" s="48"/>
      <c r="J43" s="53"/>
      <c r="K43" s="53"/>
      <c r="L43" s="53"/>
      <c r="M43" s="53"/>
    </row>
    <row r="44" spans="2:13" ht="19.5" customHeight="1" x14ac:dyDescent="0.35">
      <c r="B44" s="16" t="s">
        <v>10</v>
      </c>
    </row>
    <row r="45" spans="2:13" ht="94.5" customHeight="1" x14ac:dyDescent="0.35">
      <c r="B45" s="293" t="s">
        <v>320</v>
      </c>
      <c r="C45" s="294"/>
      <c r="D45" s="294"/>
      <c r="E45" s="294"/>
      <c r="F45" s="294"/>
      <c r="G45" s="294"/>
      <c r="H45" s="294"/>
      <c r="I45" s="294"/>
      <c r="J45" s="294"/>
      <c r="K45" s="294"/>
      <c r="L45" s="294"/>
      <c r="M45" s="295"/>
    </row>
    <row r="46" spans="2:13" ht="29.25" customHeight="1" x14ac:dyDescent="0.35">
      <c r="B46" s="43"/>
      <c r="C46" s="43"/>
      <c r="D46" s="43"/>
      <c r="E46" s="43"/>
      <c r="F46" s="43"/>
      <c r="G46" s="43"/>
      <c r="H46" s="43"/>
      <c r="I46" s="43"/>
      <c r="J46" s="43"/>
      <c r="K46" s="43"/>
      <c r="L46" s="43"/>
      <c r="M46" s="43"/>
    </row>
    <row r="47" spans="2:13" ht="18" customHeight="1" x14ac:dyDescent="0.35">
      <c r="B47" s="43"/>
      <c r="C47" s="43"/>
      <c r="D47" s="43"/>
      <c r="E47" s="43"/>
      <c r="F47" s="43"/>
      <c r="G47" s="43"/>
      <c r="H47" s="43"/>
      <c r="I47" s="43"/>
      <c r="J47" s="292" t="s">
        <v>234</v>
      </c>
      <c r="K47" s="292"/>
      <c r="L47" s="292"/>
      <c r="M47" s="292"/>
    </row>
    <row r="48" spans="2:13" ht="33.75" customHeight="1" thickBot="1" x14ac:dyDescent="0.4">
      <c r="B48" s="291" t="s">
        <v>321</v>
      </c>
      <c r="C48" s="291"/>
      <c r="D48" s="291"/>
      <c r="E48" s="291"/>
      <c r="F48" s="130">
        <v>2020</v>
      </c>
      <c r="G48" s="130">
        <v>2021</v>
      </c>
      <c r="H48" s="131">
        <v>2022</v>
      </c>
      <c r="I48" s="27" t="s">
        <v>0</v>
      </c>
      <c r="J48" s="102" t="s">
        <v>1</v>
      </c>
      <c r="K48" s="102" t="s">
        <v>2</v>
      </c>
      <c r="L48" s="102" t="s">
        <v>3</v>
      </c>
      <c r="M48" s="102" t="s">
        <v>4</v>
      </c>
    </row>
    <row r="49" spans="2:13" ht="21" customHeight="1" thickTop="1" x14ac:dyDescent="0.35">
      <c r="B49" s="7" t="s">
        <v>5</v>
      </c>
      <c r="F49" s="53" t="s">
        <v>8</v>
      </c>
      <c r="G49" s="137">
        <v>1</v>
      </c>
      <c r="H49" s="138">
        <v>1</v>
      </c>
      <c r="I49" s="32" t="s">
        <v>316</v>
      </c>
      <c r="J49" s="34" t="s">
        <v>94</v>
      </c>
      <c r="K49" s="33" t="s">
        <v>90</v>
      </c>
      <c r="L49" s="33" t="s">
        <v>8</v>
      </c>
      <c r="M49" s="33" t="s">
        <v>7</v>
      </c>
    </row>
    <row r="50" spans="2:13" ht="21" customHeight="1" x14ac:dyDescent="0.35">
      <c r="B50" s="7" t="s">
        <v>303</v>
      </c>
      <c r="F50" s="53" t="s">
        <v>8</v>
      </c>
      <c r="G50" s="53" t="s">
        <v>8</v>
      </c>
      <c r="H50" s="138">
        <v>1</v>
      </c>
      <c r="I50" s="29" t="s">
        <v>306</v>
      </c>
      <c r="J50" s="34" t="s">
        <v>94</v>
      </c>
      <c r="K50" s="33" t="s">
        <v>90</v>
      </c>
      <c r="L50" s="33" t="s">
        <v>8</v>
      </c>
      <c r="M50" s="33" t="s">
        <v>7</v>
      </c>
    </row>
    <row r="51" spans="2:13" ht="21" customHeight="1" x14ac:dyDescent="0.35">
      <c r="B51" s="7" t="s">
        <v>304</v>
      </c>
      <c r="F51" s="53" t="s">
        <v>8</v>
      </c>
      <c r="G51" s="53" t="s">
        <v>8</v>
      </c>
      <c r="H51" s="139">
        <v>0.8</v>
      </c>
      <c r="I51" s="29" t="s">
        <v>307</v>
      </c>
      <c r="J51" s="34" t="s">
        <v>94</v>
      </c>
      <c r="K51" s="33" t="s">
        <v>90</v>
      </c>
      <c r="L51" s="33" t="s">
        <v>8</v>
      </c>
      <c r="M51" s="33" t="s">
        <v>7</v>
      </c>
    </row>
    <row r="52" spans="2:13" ht="21" customHeight="1" x14ac:dyDescent="0.35">
      <c r="B52" s="7" t="s">
        <v>9</v>
      </c>
      <c r="F52" s="53" t="s">
        <v>8</v>
      </c>
      <c r="G52" s="53" t="s">
        <v>8</v>
      </c>
      <c r="H52" s="139">
        <v>0.9</v>
      </c>
      <c r="I52" s="29" t="s">
        <v>308</v>
      </c>
      <c r="J52" s="34" t="s">
        <v>94</v>
      </c>
      <c r="K52" s="33" t="s">
        <v>90</v>
      </c>
      <c r="L52" s="33" t="s">
        <v>8</v>
      </c>
      <c r="M52" s="33" t="s">
        <v>7</v>
      </c>
    </row>
    <row r="53" spans="2:13" ht="21" customHeight="1" x14ac:dyDescent="0.35">
      <c r="B53" s="7" t="s">
        <v>305</v>
      </c>
      <c r="F53" s="53" t="s">
        <v>8</v>
      </c>
      <c r="G53" s="53" t="s">
        <v>8</v>
      </c>
      <c r="H53" s="53" t="s">
        <v>8</v>
      </c>
      <c r="I53" s="29" t="s">
        <v>309</v>
      </c>
      <c r="J53" s="34" t="s">
        <v>94</v>
      </c>
      <c r="K53" s="33" t="s">
        <v>90</v>
      </c>
      <c r="L53" s="33" t="s">
        <v>8</v>
      </c>
      <c r="M53" s="33" t="s">
        <v>7</v>
      </c>
    </row>
    <row r="55" spans="2:13" x14ac:dyDescent="0.35">
      <c r="B55" s="16" t="s">
        <v>10</v>
      </c>
    </row>
    <row r="56" spans="2:13" ht="81.75" customHeight="1" x14ac:dyDescent="0.35">
      <c r="B56" s="293" t="s">
        <v>322</v>
      </c>
      <c r="C56" s="294"/>
      <c r="D56" s="294"/>
      <c r="E56" s="294"/>
      <c r="F56" s="294"/>
      <c r="G56" s="294"/>
      <c r="H56" s="294"/>
      <c r="I56" s="294"/>
      <c r="J56" s="294"/>
      <c r="K56" s="294"/>
      <c r="L56" s="294"/>
      <c r="M56" s="295"/>
    </row>
    <row r="57" spans="2:13" ht="21.75" customHeight="1" x14ac:dyDescent="0.35">
      <c r="B57" s="43"/>
      <c r="C57" s="43"/>
      <c r="D57" s="43"/>
      <c r="E57" s="43"/>
      <c r="F57" s="43"/>
      <c r="G57" s="43"/>
      <c r="H57" s="43"/>
      <c r="I57" s="43"/>
      <c r="J57" s="43"/>
      <c r="K57" s="43"/>
      <c r="L57" s="43"/>
      <c r="M57" s="43"/>
    </row>
    <row r="58" spans="2:13" ht="14.25" customHeight="1" x14ac:dyDescent="0.35">
      <c r="J58" s="292" t="s">
        <v>234</v>
      </c>
      <c r="K58" s="292"/>
      <c r="L58" s="292"/>
      <c r="M58" s="292"/>
    </row>
    <row r="59" spans="2:13" ht="34.5" customHeight="1" thickBot="1" x14ac:dyDescent="0.4">
      <c r="B59" s="297" t="s">
        <v>323</v>
      </c>
      <c r="C59" s="297"/>
      <c r="D59" s="297"/>
      <c r="E59" s="297"/>
      <c r="F59" s="11">
        <v>2020</v>
      </c>
      <c r="G59" s="11">
        <v>2021</v>
      </c>
      <c r="H59" s="11">
        <v>2022</v>
      </c>
      <c r="I59" s="27" t="s">
        <v>0</v>
      </c>
      <c r="J59" s="13" t="s">
        <v>1</v>
      </c>
      <c r="K59" s="13" t="s">
        <v>2</v>
      </c>
      <c r="L59" s="13" t="s">
        <v>3</v>
      </c>
      <c r="M59" s="13" t="s">
        <v>4</v>
      </c>
    </row>
    <row r="60" spans="2:13" ht="18" customHeight="1" thickTop="1" x14ac:dyDescent="0.35">
      <c r="B60" s="7" t="s">
        <v>5</v>
      </c>
      <c r="F60" s="141">
        <v>10.6</v>
      </c>
      <c r="G60" s="140">
        <v>14</v>
      </c>
      <c r="H60" s="140">
        <v>16</v>
      </c>
      <c r="I60" s="32" t="s">
        <v>316</v>
      </c>
      <c r="J60" s="34" t="s">
        <v>105</v>
      </c>
      <c r="K60" s="48" t="s">
        <v>91</v>
      </c>
      <c r="L60" s="33" t="s">
        <v>8</v>
      </c>
      <c r="M60" s="33" t="s">
        <v>7</v>
      </c>
    </row>
    <row r="61" spans="2:13" x14ac:dyDescent="0.35">
      <c r="B61" s="7" t="s">
        <v>303</v>
      </c>
      <c r="F61" s="141">
        <v>3.6</v>
      </c>
      <c r="G61" s="140">
        <v>12</v>
      </c>
      <c r="H61" s="140">
        <v>14</v>
      </c>
      <c r="I61" s="29" t="s">
        <v>306</v>
      </c>
      <c r="J61" s="34" t="s">
        <v>105</v>
      </c>
      <c r="K61" s="48" t="s">
        <v>91</v>
      </c>
      <c r="L61" s="33" t="s">
        <v>8</v>
      </c>
      <c r="M61" s="33" t="s">
        <v>7</v>
      </c>
    </row>
    <row r="62" spans="2:13" x14ac:dyDescent="0.35">
      <c r="B62" s="7" t="s">
        <v>304</v>
      </c>
      <c r="F62" s="45" t="s">
        <v>8</v>
      </c>
      <c r="G62" s="45" t="s">
        <v>8</v>
      </c>
      <c r="H62" s="140">
        <v>1</v>
      </c>
      <c r="I62" s="29" t="s">
        <v>307</v>
      </c>
      <c r="J62" s="34" t="s">
        <v>105</v>
      </c>
      <c r="K62" s="48" t="s">
        <v>91</v>
      </c>
      <c r="L62" s="33" t="s">
        <v>8</v>
      </c>
      <c r="M62" s="33" t="s">
        <v>7</v>
      </c>
    </row>
    <row r="63" spans="2:13" x14ac:dyDescent="0.35">
      <c r="B63" s="7" t="s">
        <v>9</v>
      </c>
      <c r="F63" s="45" t="s">
        <v>8</v>
      </c>
      <c r="G63" s="45" t="s">
        <v>8</v>
      </c>
      <c r="H63" s="140">
        <v>3</v>
      </c>
      <c r="I63" s="29" t="s">
        <v>308</v>
      </c>
      <c r="J63" s="34" t="s">
        <v>105</v>
      </c>
      <c r="K63" s="48" t="s">
        <v>91</v>
      </c>
      <c r="L63" s="33" t="s">
        <v>8</v>
      </c>
      <c r="M63" s="33" t="s">
        <v>7</v>
      </c>
    </row>
    <row r="64" spans="2:13" x14ac:dyDescent="0.35">
      <c r="B64" s="7" t="s">
        <v>305</v>
      </c>
      <c r="F64" s="45" t="s">
        <v>8</v>
      </c>
      <c r="G64" s="45" t="s">
        <v>8</v>
      </c>
      <c r="H64" s="140" t="s">
        <v>8</v>
      </c>
      <c r="I64" s="29" t="s">
        <v>309</v>
      </c>
      <c r="J64" s="34" t="s">
        <v>105</v>
      </c>
      <c r="K64" s="48" t="s">
        <v>91</v>
      </c>
      <c r="L64" s="33" t="s">
        <v>8</v>
      </c>
      <c r="M64" s="33" t="s">
        <v>7</v>
      </c>
    </row>
    <row r="65" spans="2:13" x14ac:dyDescent="0.35">
      <c r="I65" s="7"/>
      <c r="J65" s="7"/>
      <c r="K65" s="7"/>
    </row>
    <row r="66" spans="2:13" x14ac:dyDescent="0.35">
      <c r="B66" s="16" t="s">
        <v>10</v>
      </c>
    </row>
    <row r="67" spans="2:13" ht="94.5" customHeight="1" x14ac:dyDescent="0.35">
      <c r="B67" s="293" t="s">
        <v>324</v>
      </c>
      <c r="C67" s="294"/>
      <c r="D67" s="294"/>
      <c r="E67" s="294"/>
      <c r="F67" s="294"/>
      <c r="G67" s="294"/>
      <c r="H67" s="294"/>
      <c r="I67" s="294"/>
      <c r="J67" s="294"/>
      <c r="K67" s="294"/>
      <c r="L67" s="294"/>
      <c r="M67" s="295"/>
    </row>
    <row r="68" spans="2:13" ht="23.25" customHeight="1" x14ac:dyDescent="0.35">
      <c r="B68" s="43"/>
      <c r="C68" s="43"/>
      <c r="D68" s="43"/>
      <c r="E68" s="43"/>
      <c r="F68" s="43"/>
      <c r="G68" s="43"/>
      <c r="H68" s="43"/>
      <c r="I68" s="43"/>
      <c r="J68" s="43"/>
      <c r="K68" s="43"/>
      <c r="L68" s="43"/>
      <c r="M68" s="43"/>
    </row>
    <row r="69" spans="2:13" ht="14.25" customHeight="1" x14ac:dyDescent="0.35">
      <c r="J69" s="292" t="s">
        <v>234</v>
      </c>
      <c r="K69" s="292"/>
      <c r="L69" s="292"/>
      <c r="M69" s="292"/>
    </row>
    <row r="70" spans="2:13" ht="18.75" thickBot="1" x14ac:dyDescent="0.4">
      <c r="B70" s="7" t="s">
        <v>325</v>
      </c>
      <c r="F70" s="11">
        <v>2020</v>
      </c>
      <c r="G70" s="11">
        <v>2021</v>
      </c>
      <c r="H70" s="11">
        <v>2022</v>
      </c>
      <c r="I70" s="27" t="s">
        <v>0</v>
      </c>
      <c r="J70" s="13" t="s">
        <v>1</v>
      </c>
      <c r="K70" s="13" t="s">
        <v>2</v>
      </c>
      <c r="L70" s="13" t="s">
        <v>3</v>
      </c>
      <c r="M70" s="13" t="s">
        <v>4</v>
      </c>
    </row>
    <row r="71" spans="2:13" ht="19.5" customHeight="1" thickTop="1" x14ac:dyDescent="0.35">
      <c r="B71" s="296" t="s">
        <v>326</v>
      </c>
      <c r="C71" s="296"/>
      <c r="D71" s="296"/>
      <c r="E71" s="296"/>
      <c r="F71" s="143">
        <v>3173.6</v>
      </c>
      <c r="G71" s="143">
        <v>3572.3</v>
      </c>
      <c r="H71" s="144">
        <v>4388.3999999999996</v>
      </c>
      <c r="I71" s="51" t="s">
        <v>8</v>
      </c>
      <c r="J71" s="34" t="s">
        <v>95</v>
      </c>
      <c r="K71" s="33" t="s">
        <v>92</v>
      </c>
      <c r="L71" s="33" t="s">
        <v>8</v>
      </c>
      <c r="M71" s="33">
        <v>15</v>
      </c>
    </row>
    <row r="72" spans="2:13" x14ac:dyDescent="0.35">
      <c r="C72" s="7" t="s">
        <v>327</v>
      </c>
      <c r="F72" s="50">
        <v>1484.8</v>
      </c>
      <c r="G72" s="50">
        <v>1375.2</v>
      </c>
      <c r="H72" s="50">
        <v>1719.7</v>
      </c>
      <c r="I72" s="51" t="s">
        <v>8</v>
      </c>
      <c r="J72" s="34" t="s">
        <v>95</v>
      </c>
      <c r="K72" s="33" t="s">
        <v>92</v>
      </c>
      <c r="L72" s="33" t="s">
        <v>8</v>
      </c>
      <c r="M72" s="33">
        <v>15</v>
      </c>
    </row>
    <row r="73" spans="2:13" x14ac:dyDescent="0.35">
      <c r="C73" s="7" t="s">
        <v>668</v>
      </c>
      <c r="F73" s="50">
        <v>1688.8</v>
      </c>
      <c r="G73" s="50">
        <v>2197.1</v>
      </c>
      <c r="H73" s="50">
        <v>2033.1</v>
      </c>
      <c r="I73" s="51" t="s">
        <v>8</v>
      </c>
      <c r="J73" s="34" t="s">
        <v>95</v>
      </c>
      <c r="K73" s="33" t="s">
        <v>92</v>
      </c>
      <c r="L73" s="33" t="s">
        <v>8</v>
      </c>
      <c r="M73" s="33">
        <v>15</v>
      </c>
    </row>
    <row r="74" spans="2:13" x14ac:dyDescent="0.35">
      <c r="C74" s="7" t="s">
        <v>669</v>
      </c>
      <c r="F74" s="142" t="s">
        <v>8</v>
      </c>
      <c r="G74" s="142" t="s">
        <v>8</v>
      </c>
      <c r="H74" s="50">
        <v>635.4</v>
      </c>
      <c r="I74" s="51" t="s">
        <v>8</v>
      </c>
      <c r="J74" s="34" t="s">
        <v>95</v>
      </c>
      <c r="K74" s="33" t="s">
        <v>92</v>
      </c>
      <c r="L74" s="33" t="s">
        <v>8</v>
      </c>
      <c r="M74" s="33">
        <v>15</v>
      </c>
    </row>
    <row r="76" spans="2:13" x14ac:dyDescent="0.35">
      <c r="B76" s="16" t="s">
        <v>10</v>
      </c>
    </row>
    <row r="77" spans="2:13" ht="51.75" customHeight="1" x14ac:dyDescent="0.35">
      <c r="B77" s="293" t="s">
        <v>328</v>
      </c>
      <c r="C77" s="294"/>
      <c r="D77" s="294"/>
      <c r="E77" s="294"/>
      <c r="F77" s="294"/>
      <c r="G77" s="294"/>
      <c r="H77" s="294"/>
      <c r="I77" s="294"/>
      <c r="J77" s="294"/>
      <c r="K77" s="294"/>
      <c r="L77" s="294"/>
      <c r="M77" s="295"/>
    </row>
    <row r="79" spans="2:13" ht="14.25" customHeight="1" x14ac:dyDescent="0.35">
      <c r="J79" s="292" t="s">
        <v>234</v>
      </c>
      <c r="K79" s="292"/>
      <c r="L79" s="292"/>
      <c r="M79" s="292"/>
    </row>
    <row r="80" spans="2:13" ht="18.75" customHeight="1" thickBot="1" x14ac:dyDescent="0.4">
      <c r="B80" s="7" t="s">
        <v>329</v>
      </c>
      <c r="F80" s="11">
        <v>2020</v>
      </c>
      <c r="G80" s="11">
        <v>2021</v>
      </c>
      <c r="H80" s="25">
        <v>2022</v>
      </c>
      <c r="I80" s="27" t="s">
        <v>0</v>
      </c>
      <c r="J80" s="13" t="s">
        <v>1</v>
      </c>
      <c r="K80" s="13" t="s">
        <v>2</v>
      </c>
      <c r="L80" s="13" t="s">
        <v>3</v>
      </c>
      <c r="M80" s="13" t="s">
        <v>4</v>
      </c>
    </row>
    <row r="81" spans="2:13" ht="20.25" customHeight="1" thickTop="1" x14ac:dyDescent="0.35">
      <c r="B81" s="87" t="s">
        <v>330</v>
      </c>
      <c r="C81" s="83"/>
      <c r="D81" s="83"/>
      <c r="E81" s="83"/>
      <c r="F81" s="86">
        <v>3173.6</v>
      </c>
      <c r="G81" s="86">
        <v>3572.3</v>
      </c>
      <c r="H81" s="86">
        <v>4388.3999999999996</v>
      </c>
      <c r="I81" s="51" t="s">
        <v>8</v>
      </c>
      <c r="J81" s="34" t="s">
        <v>95</v>
      </c>
      <c r="K81" s="33" t="s">
        <v>92</v>
      </c>
      <c r="L81" s="33" t="s">
        <v>8</v>
      </c>
      <c r="M81" s="33">
        <v>15</v>
      </c>
    </row>
    <row r="82" spans="2:13" ht="18.75" customHeight="1" x14ac:dyDescent="0.35">
      <c r="C82" s="7" t="s">
        <v>331</v>
      </c>
      <c r="F82" s="7">
        <v>41.61</v>
      </c>
      <c r="G82" s="7">
        <v>54.4</v>
      </c>
      <c r="H82" s="7">
        <v>44.7</v>
      </c>
      <c r="I82" s="51" t="s">
        <v>8</v>
      </c>
      <c r="J82" s="34" t="s">
        <v>95</v>
      </c>
      <c r="K82" s="33" t="s">
        <v>92</v>
      </c>
      <c r="L82" s="33" t="s">
        <v>8</v>
      </c>
      <c r="M82" s="33">
        <v>15</v>
      </c>
    </row>
    <row r="83" spans="2:13" x14ac:dyDescent="0.35">
      <c r="C83" s="7" t="s">
        <v>332</v>
      </c>
      <c r="F83" s="7">
        <v>10.91</v>
      </c>
      <c r="G83" s="7">
        <v>11.3</v>
      </c>
      <c r="H83" s="7">
        <v>15.9</v>
      </c>
      <c r="I83" s="51" t="s">
        <v>8</v>
      </c>
      <c r="J83" s="34" t="s">
        <v>95</v>
      </c>
      <c r="K83" s="33" t="s">
        <v>92</v>
      </c>
      <c r="L83" s="33" t="s">
        <v>8</v>
      </c>
      <c r="M83" s="33">
        <v>15</v>
      </c>
    </row>
    <row r="84" spans="2:13" x14ac:dyDescent="0.35">
      <c r="C84" s="7" t="s">
        <v>333</v>
      </c>
      <c r="F84" s="7">
        <v>7.65</v>
      </c>
      <c r="G84" s="7">
        <v>4.4000000000000004</v>
      </c>
      <c r="H84" s="7">
        <v>5.5</v>
      </c>
      <c r="I84" s="51" t="s">
        <v>8</v>
      </c>
      <c r="J84" s="34" t="s">
        <v>95</v>
      </c>
      <c r="K84" s="33" t="s">
        <v>92</v>
      </c>
      <c r="L84" s="33" t="s">
        <v>8</v>
      </c>
      <c r="M84" s="33">
        <v>15</v>
      </c>
    </row>
    <row r="85" spans="2:13" x14ac:dyDescent="0.35">
      <c r="C85" s="7" t="s">
        <v>334</v>
      </c>
      <c r="F85" s="7">
        <v>39.83</v>
      </c>
      <c r="G85" s="7">
        <v>29.8</v>
      </c>
      <c r="H85" s="7">
        <v>33.9</v>
      </c>
      <c r="I85" s="51" t="s">
        <v>8</v>
      </c>
      <c r="J85" s="34" t="s">
        <v>95</v>
      </c>
      <c r="K85" s="33" t="s">
        <v>92</v>
      </c>
      <c r="L85" s="33" t="s">
        <v>8</v>
      </c>
      <c r="M85" s="33">
        <v>15</v>
      </c>
    </row>
    <row r="87" spans="2:13" ht="18" customHeight="1" x14ac:dyDescent="0.35">
      <c r="B87" s="16" t="s">
        <v>10</v>
      </c>
    </row>
    <row r="88" spans="2:13" ht="60.75" customHeight="1" x14ac:dyDescent="0.35">
      <c r="B88" s="293" t="s">
        <v>335</v>
      </c>
      <c r="C88" s="294"/>
      <c r="D88" s="294"/>
      <c r="E88" s="294"/>
      <c r="F88" s="294"/>
      <c r="G88" s="294"/>
      <c r="H88" s="294"/>
      <c r="I88" s="294"/>
      <c r="J88" s="294"/>
      <c r="K88" s="294"/>
      <c r="L88" s="294"/>
      <c r="M88" s="295"/>
    </row>
  </sheetData>
  <mergeCells count="21">
    <mergeCell ref="J4:M4"/>
    <mergeCell ref="B13:M13"/>
    <mergeCell ref="J15:M15"/>
    <mergeCell ref="B22:M22"/>
    <mergeCell ref="J24:M24"/>
    <mergeCell ref="B25:E25"/>
    <mergeCell ref="J35:M35"/>
    <mergeCell ref="B88:M88"/>
    <mergeCell ref="J79:M79"/>
    <mergeCell ref="J69:M69"/>
    <mergeCell ref="B71:E71"/>
    <mergeCell ref="B56:M56"/>
    <mergeCell ref="B59:E59"/>
    <mergeCell ref="B33:M33"/>
    <mergeCell ref="B45:M45"/>
    <mergeCell ref="J47:M47"/>
    <mergeCell ref="B36:E36"/>
    <mergeCell ref="B77:M77"/>
    <mergeCell ref="B48:E48"/>
    <mergeCell ref="J58:M58"/>
    <mergeCell ref="B67:M67"/>
  </mergeCells>
  <phoneticPr fontId="7" type="noConversion"/>
  <pageMargins left="0.511811024" right="0.511811024" top="0.78740157499999996" bottom="0.78740157499999996" header="0.31496062000000002" footer="0.31496062000000002"/>
  <pageSetup paperSize="9" orientation="portrait" r:id="rId1"/>
  <ignoredErrors>
    <ignoredError sqref="M37 M17:M19 M6:M10 M60 M49 M38:M41" twoDigitTextYear="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7197A-5D95-41F1-96FB-D028400AC0BE}">
  <sheetPr codeName="Sheet7"/>
  <dimension ref="B2:M226"/>
  <sheetViews>
    <sheetView showGridLines="0" zoomScale="90" zoomScaleNormal="90" workbookViewId="0">
      <selection activeCell="B21" sqref="B21:M21"/>
    </sheetView>
  </sheetViews>
  <sheetFormatPr defaultRowHeight="18" x14ac:dyDescent="0.35"/>
  <cols>
    <col min="1" max="1" width="3.42578125" style="7" customWidth="1"/>
    <col min="2" max="4" width="9.140625" style="7"/>
    <col min="5" max="5" width="33.7109375" style="7" customWidth="1"/>
    <col min="6" max="6" width="14.85546875" style="7" customWidth="1"/>
    <col min="7" max="7" width="17.28515625" style="7" customWidth="1"/>
    <col min="8" max="8" width="18.28515625" style="7" customWidth="1"/>
    <col min="9" max="9" width="37.7109375" style="14" customWidth="1"/>
    <col min="10" max="11" width="13.85546875" style="14" customWidth="1"/>
    <col min="12" max="12" width="11.7109375" style="14" customWidth="1"/>
    <col min="13" max="13" width="14.85546875" style="14" customWidth="1"/>
    <col min="14" max="16384" width="9.140625" style="7"/>
  </cols>
  <sheetData>
    <row r="2" spans="2:13" ht="24" x14ac:dyDescent="0.45">
      <c r="B2" s="89" t="s">
        <v>186</v>
      </c>
    </row>
    <row r="3" spans="2:13" ht="15" customHeight="1" x14ac:dyDescent="0.35"/>
    <row r="4" spans="2:13" ht="15" customHeight="1" x14ac:dyDescent="0.35">
      <c r="F4" s="292"/>
      <c r="G4" s="292"/>
      <c r="H4" s="292"/>
      <c r="J4" s="292" t="s">
        <v>234</v>
      </c>
      <c r="K4" s="292"/>
      <c r="L4" s="292"/>
      <c r="M4" s="292"/>
    </row>
    <row r="5" spans="2:13" ht="21" customHeight="1" thickBot="1" x14ac:dyDescent="0.4">
      <c r="B5" s="10" t="s">
        <v>224</v>
      </c>
      <c r="C5" s="10"/>
      <c r="D5" s="10"/>
      <c r="E5" s="10"/>
      <c r="F5" s="11">
        <v>2020</v>
      </c>
      <c r="G5" s="12">
        <v>2021</v>
      </c>
      <c r="H5" s="12">
        <v>2022</v>
      </c>
      <c r="I5" s="27" t="s">
        <v>0</v>
      </c>
      <c r="J5" s="13" t="s">
        <v>1</v>
      </c>
      <c r="K5" s="13" t="s">
        <v>2</v>
      </c>
      <c r="L5" s="13" t="s">
        <v>3</v>
      </c>
      <c r="M5" s="13" t="s">
        <v>4</v>
      </c>
    </row>
    <row r="6" spans="2:13" ht="18.75" thickTop="1" x14ac:dyDescent="0.35">
      <c r="B6" s="7" t="s">
        <v>336</v>
      </c>
      <c r="F6" s="69">
        <v>233274.66</v>
      </c>
      <c r="G6" s="46">
        <v>283144.86</v>
      </c>
      <c r="H6" s="46">
        <v>339109.44</v>
      </c>
      <c r="I6" s="36" t="s">
        <v>342</v>
      </c>
      <c r="J6" s="14" t="s">
        <v>98</v>
      </c>
      <c r="K6" s="14" t="s">
        <v>12</v>
      </c>
      <c r="L6" s="14" t="s">
        <v>310</v>
      </c>
      <c r="M6" s="14">
        <v>13</v>
      </c>
    </row>
    <row r="7" spans="2:13" x14ac:dyDescent="0.35">
      <c r="B7" s="7" t="s">
        <v>338</v>
      </c>
      <c r="F7" s="80" t="s">
        <v>8</v>
      </c>
      <c r="G7" s="46" t="s">
        <v>8</v>
      </c>
      <c r="H7" s="46">
        <v>0</v>
      </c>
      <c r="I7" s="36" t="s">
        <v>342</v>
      </c>
      <c r="J7" s="14" t="s">
        <v>99</v>
      </c>
      <c r="K7" s="14" t="s">
        <v>12</v>
      </c>
      <c r="L7" s="14" t="s">
        <v>310</v>
      </c>
      <c r="M7" s="14" t="s">
        <v>13</v>
      </c>
    </row>
    <row r="8" spans="2:13" x14ac:dyDescent="0.35">
      <c r="B8" s="7" t="s">
        <v>339</v>
      </c>
      <c r="F8" s="80">
        <v>14590.81</v>
      </c>
      <c r="G8" s="46">
        <v>53093.41</v>
      </c>
      <c r="H8" s="46">
        <v>40960.69</v>
      </c>
      <c r="I8" s="36" t="s">
        <v>342</v>
      </c>
      <c r="J8" s="14" t="s">
        <v>99</v>
      </c>
      <c r="K8" s="14" t="s">
        <v>12</v>
      </c>
      <c r="L8" s="14" t="s">
        <v>310</v>
      </c>
      <c r="M8" s="14" t="s">
        <v>13</v>
      </c>
    </row>
    <row r="9" spans="2:13" x14ac:dyDescent="0.35">
      <c r="B9" s="7" t="s">
        <v>337</v>
      </c>
      <c r="F9" s="80">
        <v>34541.269999999997</v>
      </c>
      <c r="G9" s="46">
        <v>16762018.439999999</v>
      </c>
      <c r="H9" s="46">
        <v>17635165.079999998</v>
      </c>
      <c r="I9" s="36" t="s">
        <v>359</v>
      </c>
      <c r="J9" s="14" t="s">
        <v>100</v>
      </c>
      <c r="K9" s="14" t="s">
        <v>12</v>
      </c>
      <c r="L9" s="14" t="s">
        <v>310</v>
      </c>
      <c r="M9" s="14">
        <v>13</v>
      </c>
    </row>
    <row r="10" spans="2:13" x14ac:dyDescent="0.35">
      <c r="B10" s="7" t="s">
        <v>340</v>
      </c>
      <c r="F10" s="82">
        <v>-38597.519999999997</v>
      </c>
      <c r="G10" s="81">
        <v>-8458.43</v>
      </c>
      <c r="H10" s="81">
        <v>-8443.8799999999992</v>
      </c>
      <c r="I10" s="28" t="s">
        <v>8</v>
      </c>
      <c r="J10" s="14" t="s">
        <v>8</v>
      </c>
      <c r="K10" s="14" t="s">
        <v>12</v>
      </c>
      <c r="L10" s="14" t="s">
        <v>310</v>
      </c>
      <c r="M10" s="14">
        <v>13</v>
      </c>
    </row>
    <row r="11" spans="2:13" x14ac:dyDescent="0.35">
      <c r="B11" s="7" t="s">
        <v>341</v>
      </c>
      <c r="F11" s="80" t="s">
        <v>8</v>
      </c>
      <c r="G11" s="80" t="s">
        <v>8</v>
      </c>
      <c r="H11" s="80" t="s">
        <v>8</v>
      </c>
      <c r="I11" s="28" t="s">
        <v>8</v>
      </c>
      <c r="J11" s="14" t="s">
        <v>8</v>
      </c>
      <c r="K11" s="14" t="s">
        <v>12</v>
      </c>
      <c r="L11" s="14" t="s">
        <v>310</v>
      </c>
      <c r="M11" s="14">
        <v>13</v>
      </c>
    </row>
    <row r="13" spans="2:13" ht="24.75" customHeight="1" x14ac:dyDescent="0.35">
      <c r="B13" s="16" t="s">
        <v>10</v>
      </c>
      <c r="F13" s="18"/>
      <c r="G13" s="18"/>
      <c r="H13" s="18"/>
    </row>
    <row r="14" spans="2:13" ht="222" customHeight="1" x14ac:dyDescent="0.35">
      <c r="B14" s="293" t="s">
        <v>666</v>
      </c>
      <c r="C14" s="294"/>
      <c r="D14" s="294"/>
      <c r="E14" s="294"/>
      <c r="F14" s="294"/>
      <c r="G14" s="294"/>
      <c r="H14" s="294"/>
      <c r="I14" s="294"/>
      <c r="J14" s="294"/>
      <c r="K14" s="294"/>
      <c r="L14" s="294"/>
      <c r="M14" s="295"/>
    </row>
    <row r="15" spans="2:13" ht="25.5" customHeight="1" x14ac:dyDescent="0.35">
      <c r="B15" s="43"/>
      <c r="C15" s="43"/>
      <c r="D15" s="43"/>
      <c r="E15" s="43"/>
      <c r="F15" s="43"/>
      <c r="G15" s="43"/>
      <c r="H15" s="43"/>
      <c r="I15" s="43"/>
      <c r="J15" s="43"/>
      <c r="K15" s="43"/>
      <c r="L15" s="43"/>
      <c r="M15" s="43"/>
    </row>
    <row r="16" spans="2:13" ht="20.25" customHeight="1" x14ac:dyDescent="0.35">
      <c r="B16" s="14"/>
      <c r="C16" s="14"/>
      <c r="D16" s="14"/>
      <c r="E16" s="14"/>
      <c r="F16" s="14"/>
      <c r="G16" s="14"/>
      <c r="H16" s="14"/>
      <c r="J16" s="292" t="s">
        <v>234</v>
      </c>
      <c r="K16" s="292"/>
      <c r="L16" s="292"/>
      <c r="M16" s="292"/>
    </row>
    <row r="17" spans="2:13" ht="18.75" thickBot="1" x14ac:dyDescent="0.4">
      <c r="B17" s="9" t="s">
        <v>343</v>
      </c>
      <c r="C17" s="10"/>
      <c r="D17" s="10"/>
      <c r="E17" s="10"/>
      <c r="F17" s="11">
        <v>2020</v>
      </c>
      <c r="G17" s="12">
        <v>2021</v>
      </c>
      <c r="H17" s="12">
        <v>2022</v>
      </c>
      <c r="I17" s="27" t="s">
        <v>0</v>
      </c>
      <c r="J17" s="13" t="s">
        <v>1</v>
      </c>
      <c r="K17" s="13" t="s">
        <v>2</v>
      </c>
      <c r="L17" s="13" t="s">
        <v>3</v>
      </c>
      <c r="M17" s="13" t="s">
        <v>4</v>
      </c>
    </row>
    <row r="18" spans="2:13" ht="18.75" thickTop="1" x14ac:dyDescent="0.35">
      <c r="B18" s="7" t="s">
        <v>344</v>
      </c>
      <c r="F18" s="145">
        <v>0.16170000000000001</v>
      </c>
      <c r="G18" s="146">
        <v>0.17419999999999999</v>
      </c>
      <c r="H18" s="146">
        <v>0.17499999999999999</v>
      </c>
      <c r="I18" s="36" t="s">
        <v>342</v>
      </c>
      <c r="J18" s="14" t="s">
        <v>101</v>
      </c>
      <c r="K18" s="14" t="s">
        <v>12</v>
      </c>
      <c r="L18" s="14" t="s">
        <v>6</v>
      </c>
      <c r="M18" s="14">
        <v>13</v>
      </c>
    </row>
    <row r="20" spans="2:13" x14ac:dyDescent="0.35">
      <c r="B20" s="16" t="s">
        <v>10</v>
      </c>
      <c r="F20" s="18"/>
      <c r="G20" s="18"/>
      <c r="H20" s="18"/>
    </row>
    <row r="21" spans="2:13" ht="65.25" customHeight="1" x14ac:dyDescent="0.35">
      <c r="B21" s="293" t="s">
        <v>345</v>
      </c>
      <c r="C21" s="294"/>
      <c r="D21" s="294"/>
      <c r="E21" s="294"/>
      <c r="F21" s="294"/>
      <c r="G21" s="294"/>
      <c r="H21" s="294"/>
      <c r="I21" s="294"/>
      <c r="J21" s="294"/>
      <c r="K21" s="294"/>
      <c r="L21" s="294"/>
      <c r="M21" s="295"/>
    </row>
    <row r="22" spans="2:13" ht="30.75" customHeight="1" x14ac:dyDescent="0.35">
      <c r="B22" s="43"/>
      <c r="C22" s="43"/>
      <c r="D22" s="43"/>
      <c r="E22" s="43"/>
      <c r="F22" s="43"/>
      <c r="G22" s="43"/>
      <c r="H22" s="43"/>
      <c r="I22" s="43"/>
      <c r="J22" s="43"/>
      <c r="K22" s="43"/>
      <c r="L22" s="43"/>
      <c r="M22" s="43"/>
    </row>
    <row r="23" spans="2:13" x14ac:dyDescent="0.35">
      <c r="J23" s="292" t="s">
        <v>234</v>
      </c>
      <c r="K23" s="292"/>
      <c r="L23" s="292"/>
      <c r="M23" s="292"/>
    </row>
    <row r="24" spans="2:13" ht="18.75" thickBot="1" x14ac:dyDescent="0.4">
      <c r="B24" s="9" t="s">
        <v>346</v>
      </c>
      <c r="C24" s="10"/>
      <c r="D24" s="10"/>
      <c r="E24" s="10"/>
      <c r="F24" s="11">
        <v>2020</v>
      </c>
      <c r="G24" s="12">
        <v>2021</v>
      </c>
      <c r="H24" s="12">
        <v>2022</v>
      </c>
      <c r="I24" s="27" t="s">
        <v>0</v>
      </c>
      <c r="J24" s="13" t="s">
        <v>1</v>
      </c>
      <c r="K24" s="13" t="s">
        <v>2</v>
      </c>
      <c r="L24" s="13" t="s">
        <v>3</v>
      </c>
      <c r="M24" s="13" t="s">
        <v>4</v>
      </c>
    </row>
    <row r="25" spans="2:13" s="40" customFormat="1" ht="20.25" customHeight="1" thickTop="1" x14ac:dyDescent="0.35">
      <c r="B25" s="298" t="s">
        <v>347</v>
      </c>
      <c r="C25" s="298"/>
      <c r="D25" s="298"/>
      <c r="E25" s="298"/>
      <c r="F25" s="46">
        <v>1720.41</v>
      </c>
      <c r="G25" s="46">
        <v>3179.51</v>
      </c>
      <c r="H25" s="84">
        <v>3178.24</v>
      </c>
      <c r="I25" s="29" t="s">
        <v>359</v>
      </c>
      <c r="J25" s="14" t="s">
        <v>100</v>
      </c>
      <c r="K25" s="17" t="s">
        <v>12</v>
      </c>
      <c r="L25" s="14" t="s">
        <v>310</v>
      </c>
      <c r="M25" s="17">
        <v>13</v>
      </c>
    </row>
    <row r="26" spans="2:13" s="40" customFormat="1" ht="20.25" customHeight="1" x14ac:dyDescent="0.35">
      <c r="B26" s="299" t="s">
        <v>354</v>
      </c>
      <c r="C26" s="299"/>
      <c r="D26" s="299"/>
      <c r="E26" s="299"/>
      <c r="F26" s="41">
        <v>32212.68</v>
      </c>
      <c r="G26" s="46">
        <v>225845.01</v>
      </c>
      <c r="H26" s="85">
        <v>243202.99</v>
      </c>
      <c r="I26" s="29" t="s">
        <v>359</v>
      </c>
      <c r="J26" s="14" t="s">
        <v>100</v>
      </c>
      <c r="K26" s="17" t="s">
        <v>12</v>
      </c>
      <c r="L26" s="14" t="s">
        <v>310</v>
      </c>
      <c r="M26" s="17">
        <v>13</v>
      </c>
    </row>
    <row r="27" spans="2:13" s="40" customFormat="1" ht="20.25" customHeight="1" x14ac:dyDescent="0.35">
      <c r="B27" s="299" t="s">
        <v>353</v>
      </c>
      <c r="C27" s="299"/>
      <c r="D27" s="299"/>
      <c r="E27" s="299"/>
      <c r="F27" s="39" t="s">
        <v>8</v>
      </c>
      <c r="G27" s="46" t="s">
        <v>8</v>
      </c>
      <c r="H27" s="85">
        <v>1102.49</v>
      </c>
      <c r="I27" s="29" t="s">
        <v>359</v>
      </c>
      <c r="J27" s="14" t="s">
        <v>100</v>
      </c>
      <c r="K27" s="17" t="s">
        <v>12</v>
      </c>
      <c r="L27" s="14" t="s">
        <v>310</v>
      </c>
      <c r="M27" s="17">
        <v>13</v>
      </c>
    </row>
    <row r="28" spans="2:13" s="40" customFormat="1" ht="20.25" customHeight="1" x14ac:dyDescent="0.35">
      <c r="B28" s="299" t="s">
        <v>348</v>
      </c>
      <c r="C28" s="299"/>
      <c r="D28" s="299"/>
      <c r="E28" s="299"/>
      <c r="F28" s="39">
        <v>607.99</v>
      </c>
      <c r="G28" s="46">
        <f>144.54+177.41+481.44+28.23</f>
        <v>831.62</v>
      </c>
      <c r="H28" s="85">
        <f>2407.67+12.1</f>
        <v>2419.77</v>
      </c>
      <c r="I28" s="29" t="s">
        <v>359</v>
      </c>
      <c r="J28" s="14" t="s">
        <v>100</v>
      </c>
      <c r="K28" s="17" t="s">
        <v>12</v>
      </c>
      <c r="L28" s="14" t="s">
        <v>310</v>
      </c>
      <c r="M28" s="17">
        <v>13</v>
      </c>
    </row>
    <row r="29" spans="2:13" s="40" customFormat="1" ht="20.25" customHeight="1" x14ac:dyDescent="0.35">
      <c r="B29" s="299" t="s">
        <v>352</v>
      </c>
      <c r="C29" s="299"/>
      <c r="D29" s="299"/>
      <c r="E29" s="299"/>
      <c r="F29" s="39" t="s">
        <v>8</v>
      </c>
      <c r="G29" s="81">
        <v>30686.65</v>
      </c>
      <c r="H29" s="85">
        <v>52255.73</v>
      </c>
      <c r="I29" s="29" t="s">
        <v>359</v>
      </c>
      <c r="J29" s="14" t="s">
        <v>100</v>
      </c>
      <c r="K29" s="17" t="s">
        <v>12</v>
      </c>
      <c r="L29" s="14" t="s">
        <v>310</v>
      </c>
      <c r="M29" s="17">
        <v>13</v>
      </c>
    </row>
    <row r="30" spans="2:13" s="40" customFormat="1" ht="20.25" customHeight="1" x14ac:dyDescent="0.35">
      <c r="B30" s="299" t="s">
        <v>351</v>
      </c>
      <c r="C30" s="299"/>
      <c r="D30" s="299"/>
      <c r="E30" s="299"/>
      <c r="F30" s="39" t="s">
        <v>8</v>
      </c>
      <c r="G30" s="39" t="s">
        <v>8</v>
      </c>
      <c r="H30" s="85">
        <v>25175.91</v>
      </c>
      <c r="I30" s="29" t="s">
        <v>359</v>
      </c>
      <c r="J30" s="14" t="s">
        <v>100</v>
      </c>
      <c r="K30" s="17" t="s">
        <v>12</v>
      </c>
      <c r="L30" s="14" t="s">
        <v>310</v>
      </c>
      <c r="M30" s="17">
        <v>13</v>
      </c>
    </row>
    <row r="31" spans="2:13" s="40" customFormat="1" ht="20.25" customHeight="1" x14ac:dyDescent="0.35">
      <c r="B31" s="299" t="s">
        <v>349</v>
      </c>
      <c r="C31" s="299"/>
      <c r="D31" s="299"/>
      <c r="E31" s="299"/>
      <c r="F31" s="39" t="s">
        <v>8</v>
      </c>
      <c r="G31" s="81">
        <v>16501475.65</v>
      </c>
      <c r="H31" s="85">
        <v>17250145.73</v>
      </c>
      <c r="I31" s="29" t="s">
        <v>359</v>
      </c>
      <c r="J31" s="14" t="s">
        <v>100</v>
      </c>
      <c r="K31" s="17" t="s">
        <v>12</v>
      </c>
      <c r="L31" s="14" t="s">
        <v>310</v>
      </c>
      <c r="M31" s="17">
        <v>13</v>
      </c>
    </row>
    <row r="32" spans="2:13" s="40" customFormat="1" ht="20.25" customHeight="1" x14ac:dyDescent="0.35">
      <c r="B32" s="299" t="s">
        <v>350</v>
      </c>
      <c r="C32" s="299"/>
      <c r="D32" s="299"/>
      <c r="E32" s="299"/>
      <c r="F32" s="39" t="s">
        <v>8</v>
      </c>
      <c r="G32" s="39" t="s">
        <v>8</v>
      </c>
      <c r="H32" s="85">
        <v>2237.25</v>
      </c>
      <c r="I32" s="29" t="s">
        <v>359</v>
      </c>
      <c r="J32" s="14" t="s">
        <v>100</v>
      </c>
      <c r="K32" s="17" t="s">
        <v>12</v>
      </c>
      <c r="L32" s="14" t="s">
        <v>310</v>
      </c>
      <c r="M32" s="17">
        <v>13</v>
      </c>
    </row>
    <row r="33" spans="2:13" s="40" customFormat="1" ht="20.25" customHeight="1" x14ac:dyDescent="0.35">
      <c r="B33" s="299" t="s">
        <v>355</v>
      </c>
      <c r="C33" s="299"/>
      <c r="D33" s="299"/>
      <c r="E33" s="299"/>
      <c r="F33" s="39" t="s">
        <v>8</v>
      </c>
      <c r="G33" s="39" t="s">
        <v>8</v>
      </c>
      <c r="H33" s="85">
        <v>55459.08</v>
      </c>
      <c r="I33" s="29" t="s">
        <v>359</v>
      </c>
      <c r="J33" s="14" t="s">
        <v>100</v>
      </c>
      <c r="K33" s="17" t="s">
        <v>12</v>
      </c>
      <c r="L33" s="14" t="s">
        <v>310</v>
      </c>
      <c r="M33" s="17">
        <v>13</v>
      </c>
    </row>
    <row r="34" spans="2:13" x14ac:dyDescent="0.35">
      <c r="B34" s="37" t="s">
        <v>14</v>
      </c>
      <c r="C34" s="37"/>
      <c r="D34" s="37"/>
      <c r="E34" s="37"/>
      <c r="F34" s="38">
        <f>SUM(F25:F33)</f>
        <v>34541.08</v>
      </c>
      <c r="G34" s="147">
        <f>SUM(G25:G33)</f>
        <v>16762018.439999999</v>
      </c>
      <c r="H34" s="147">
        <f>SUM(H25:H33)</f>
        <v>17635177.189999998</v>
      </c>
      <c r="I34" s="28"/>
    </row>
    <row r="35" spans="2:13" x14ac:dyDescent="0.35">
      <c r="B35" s="31"/>
      <c r="C35" s="31"/>
      <c r="D35" s="31"/>
      <c r="E35" s="31"/>
    </row>
    <row r="36" spans="2:13" x14ac:dyDescent="0.35">
      <c r="B36" s="16" t="s">
        <v>10</v>
      </c>
      <c r="F36" s="18"/>
      <c r="G36" s="18"/>
      <c r="H36" s="18"/>
    </row>
    <row r="37" spans="2:13" ht="168.75" customHeight="1" x14ac:dyDescent="0.35">
      <c r="B37" s="293" t="s">
        <v>356</v>
      </c>
      <c r="C37" s="294"/>
      <c r="D37" s="294"/>
      <c r="E37" s="294"/>
      <c r="F37" s="294"/>
      <c r="G37" s="294"/>
      <c r="H37" s="294"/>
      <c r="I37" s="294"/>
      <c r="J37" s="294"/>
      <c r="K37" s="294"/>
      <c r="L37" s="294"/>
      <c r="M37" s="295"/>
    </row>
    <row r="38" spans="2:13" ht="17.25" customHeight="1" x14ac:dyDescent="0.35">
      <c r="B38" s="43"/>
      <c r="C38" s="43"/>
      <c r="D38" s="43"/>
      <c r="E38" s="43"/>
      <c r="F38" s="43"/>
      <c r="G38" s="43"/>
      <c r="H38" s="43"/>
      <c r="I38" s="43"/>
      <c r="J38" s="43"/>
      <c r="K38" s="43"/>
      <c r="L38" s="43"/>
      <c r="M38" s="43"/>
    </row>
    <row r="39" spans="2:13" ht="17.25" customHeight="1" x14ac:dyDescent="0.35">
      <c r="B39" s="43"/>
      <c r="C39" s="43"/>
      <c r="D39" s="43"/>
      <c r="E39" s="43"/>
      <c r="F39" s="43"/>
      <c r="G39" s="43"/>
      <c r="H39" s="43"/>
      <c r="I39" s="43"/>
      <c r="J39" s="43"/>
      <c r="K39" s="43"/>
      <c r="L39" s="43"/>
      <c r="M39" s="43"/>
    </row>
    <row r="40" spans="2:13" ht="17.25" customHeight="1" x14ac:dyDescent="0.35">
      <c r="B40" s="43"/>
      <c r="C40" s="43"/>
      <c r="D40" s="43"/>
      <c r="E40" s="43"/>
      <c r="F40" s="43"/>
      <c r="G40" s="43"/>
      <c r="H40" s="43"/>
      <c r="I40" s="43"/>
      <c r="J40" s="43"/>
      <c r="K40" s="43"/>
      <c r="L40" s="43"/>
      <c r="M40" s="43"/>
    </row>
    <row r="41" spans="2:13" ht="17.25" customHeight="1" x14ac:dyDescent="0.35">
      <c r="F41" s="292"/>
      <c r="G41" s="292"/>
      <c r="H41" s="292"/>
      <c r="J41" s="292" t="s">
        <v>234</v>
      </c>
      <c r="K41" s="292"/>
      <c r="L41" s="292"/>
      <c r="M41" s="292"/>
    </row>
    <row r="42" spans="2:13" ht="17.25" customHeight="1" thickBot="1" x14ac:dyDescent="0.4">
      <c r="B42" s="10" t="s">
        <v>358</v>
      </c>
      <c r="C42" s="10"/>
      <c r="D42" s="10"/>
      <c r="E42" s="10"/>
      <c r="F42" s="11">
        <v>2020</v>
      </c>
      <c r="G42" s="12">
        <v>2021</v>
      </c>
      <c r="H42" s="12">
        <v>2022</v>
      </c>
      <c r="I42" s="27" t="s">
        <v>0</v>
      </c>
      <c r="J42" s="13" t="s">
        <v>1</v>
      </c>
      <c r="K42" s="13" t="s">
        <v>2</v>
      </c>
      <c r="L42" s="13" t="s">
        <v>3</v>
      </c>
      <c r="M42" s="13" t="s">
        <v>4</v>
      </c>
    </row>
    <row r="43" spans="2:13" ht="17.25" customHeight="1" thickTop="1" x14ac:dyDescent="0.35">
      <c r="B43" s="7" t="s">
        <v>336</v>
      </c>
      <c r="F43" s="69">
        <v>157200.68</v>
      </c>
      <c r="G43" s="46">
        <v>278213.01</v>
      </c>
      <c r="H43" s="46">
        <v>228112.96</v>
      </c>
      <c r="I43" s="57" t="s">
        <v>8</v>
      </c>
      <c r="J43" s="14" t="s">
        <v>98</v>
      </c>
      <c r="K43" s="14" t="s">
        <v>12</v>
      </c>
      <c r="L43" s="14" t="s">
        <v>310</v>
      </c>
      <c r="M43" s="14">
        <v>13</v>
      </c>
    </row>
    <row r="44" spans="2:13" ht="17.25" customHeight="1" x14ac:dyDescent="0.35">
      <c r="B44" s="7" t="s">
        <v>357</v>
      </c>
      <c r="F44" s="80">
        <v>0</v>
      </c>
      <c r="G44" s="46">
        <v>0</v>
      </c>
      <c r="H44" s="46">
        <v>0</v>
      </c>
      <c r="I44" s="57" t="s">
        <v>8</v>
      </c>
      <c r="J44" s="14" t="s">
        <v>99</v>
      </c>
      <c r="K44" s="14" t="s">
        <v>12</v>
      </c>
      <c r="L44" s="14" t="s">
        <v>310</v>
      </c>
      <c r="M44" s="14" t="s">
        <v>13</v>
      </c>
    </row>
    <row r="45" spans="2:13" ht="17.25" customHeight="1" x14ac:dyDescent="0.35">
      <c r="B45" s="7" t="s">
        <v>337</v>
      </c>
      <c r="F45" s="80">
        <v>3907.52</v>
      </c>
      <c r="G45" s="46">
        <v>7023.51</v>
      </c>
      <c r="H45" s="46">
        <v>8620.4500000000007</v>
      </c>
      <c r="I45" s="57" t="s">
        <v>8</v>
      </c>
      <c r="J45" s="14" t="s">
        <v>100</v>
      </c>
      <c r="K45" s="14" t="s">
        <v>12</v>
      </c>
      <c r="L45" s="14" t="s">
        <v>310</v>
      </c>
      <c r="M45" s="14">
        <v>13</v>
      </c>
    </row>
    <row r="46" spans="2:13" ht="17.25" customHeight="1" x14ac:dyDescent="0.35">
      <c r="B46" s="43"/>
      <c r="C46" s="43"/>
      <c r="D46" s="43"/>
      <c r="E46" s="43"/>
      <c r="F46" s="43"/>
      <c r="G46" s="43"/>
      <c r="H46" s="43"/>
      <c r="I46" s="43"/>
      <c r="J46" s="43"/>
      <c r="K46" s="43"/>
      <c r="L46" s="43"/>
      <c r="M46" s="43"/>
    </row>
    <row r="47" spans="2:13" ht="17.25" customHeight="1" x14ac:dyDescent="0.35">
      <c r="B47" s="43"/>
      <c r="C47" s="43"/>
      <c r="D47" s="43"/>
      <c r="E47" s="43"/>
      <c r="F47" s="43"/>
      <c r="G47" s="43"/>
      <c r="H47" s="43"/>
      <c r="I47" s="43"/>
      <c r="J47" s="43"/>
      <c r="K47" s="43"/>
      <c r="L47" s="43"/>
      <c r="M47" s="43"/>
    </row>
    <row r="48" spans="2:13" s="97" customFormat="1" ht="27" customHeight="1" x14ac:dyDescent="0.25">
      <c r="F48" s="265"/>
      <c r="G48" s="265"/>
      <c r="H48" s="265"/>
      <c r="I48" s="33"/>
      <c r="J48" s="265" t="s">
        <v>234</v>
      </c>
      <c r="K48" s="265"/>
      <c r="L48" s="265"/>
      <c r="M48" s="265"/>
    </row>
    <row r="49" spans="2:13" ht="18.75" thickBot="1" x14ac:dyDescent="0.4">
      <c r="B49" s="10" t="s">
        <v>360</v>
      </c>
      <c r="C49" s="10"/>
      <c r="D49" s="10"/>
      <c r="E49" s="10"/>
      <c r="F49" s="11">
        <v>2020</v>
      </c>
      <c r="G49" s="12">
        <v>2021</v>
      </c>
      <c r="H49" s="12">
        <v>2022</v>
      </c>
      <c r="I49" s="27" t="s">
        <v>0</v>
      </c>
      <c r="J49" s="13" t="s">
        <v>1</v>
      </c>
      <c r="K49" s="13" t="s">
        <v>2</v>
      </c>
      <c r="L49" s="13" t="s">
        <v>3</v>
      </c>
      <c r="M49" s="13" t="s">
        <v>4</v>
      </c>
    </row>
    <row r="50" spans="2:13" ht="18.75" thickTop="1" x14ac:dyDescent="0.35">
      <c r="B50" s="7" t="s">
        <v>336</v>
      </c>
      <c r="F50" s="20">
        <v>87874.82</v>
      </c>
      <c r="G50" s="46">
        <v>93540.31</v>
      </c>
      <c r="H50" s="46">
        <v>165545.41</v>
      </c>
      <c r="I50" s="36" t="s">
        <v>342</v>
      </c>
      <c r="J50" s="14" t="s">
        <v>98</v>
      </c>
      <c r="K50" s="14" t="s">
        <v>12</v>
      </c>
      <c r="L50" s="14" t="s">
        <v>310</v>
      </c>
      <c r="M50" s="14">
        <v>13</v>
      </c>
    </row>
    <row r="51" spans="2:13" x14ac:dyDescent="0.35">
      <c r="B51" s="7" t="s">
        <v>338</v>
      </c>
      <c r="F51" s="20">
        <v>0</v>
      </c>
      <c r="G51" s="80" t="s">
        <v>8</v>
      </c>
      <c r="H51" s="80" t="s">
        <v>8</v>
      </c>
      <c r="I51" s="36" t="s">
        <v>342</v>
      </c>
      <c r="J51" s="14" t="s">
        <v>99</v>
      </c>
      <c r="K51" s="14" t="s">
        <v>12</v>
      </c>
      <c r="L51" s="14" t="s">
        <v>310</v>
      </c>
      <c r="M51" s="14" t="s">
        <v>13</v>
      </c>
    </row>
    <row r="52" spans="2:13" x14ac:dyDescent="0.35">
      <c r="B52" s="7" t="s">
        <v>339</v>
      </c>
      <c r="F52" s="19">
        <v>11262.66</v>
      </c>
      <c r="G52" s="46">
        <v>21477.07</v>
      </c>
      <c r="H52" s="46">
        <v>8508.61</v>
      </c>
      <c r="I52" s="36" t="s">
        <v>342</v>
      </c>
      <c r="J52" s="14" t="s">
        <v>99</v>
      </c>
      <c r="K52" s="14" t="s">
        <v>12</v>
      </c>
      <c r="L52" s="14" t="s">
        <v>310</v>
      </c>
      <c r="M52" s="14" t="s">
        <v>13</v>
      </c>
    </row>
    <row r="53" spans="2:13" x14ac:dyDescent="0.35">
      <c r="B53" s="7" t="s">
        <v>337</v>
      </c>
      <c r="F53" s="19">
        <v>34541.269999999997</v>
      </c>
      <c r="G53" s="46">
        <v>6186297.7699999996</v>
      </c>
      <c r="H53" s="46">
        <v>7670699.3799999999</v>
      </c>
      <c r="I53" s="36" t="s">
        <v>359</v>
      </c>
      <c r="J53" s="14" t="s">
        <v>100</v>
      </c>
      <c r="K53" s="14" t="s">
        <v>12</v>
      </c>
      <c r="L53" s="14" t="s">
        <v>310</v>
      </c>
      <c r="M53" s="14">
        <v>13</v>
      </c>
    </row>
    <row r="54" spans="2:13" ht="30.75" customHeight="1" x14ac:dyDescent="0.35"/>
    <row r="55" spans="2:13" x14ac:dyDescent="0.35">
      <c r="B55" s="16" t="s">
        <v>10</v>
      </c>
      <c r="F55" s="18"/>
      <c r="G55" s="18"/>
      <c r="H55" s="18"/>
    </row>
    <row r="56" spans="2:13" ht="180" customHeight="1" x14ac:dyDescent="0.35">
      <c r="B56" s="293" t="s">
        <v>362</v>
      </c>
      <c r="C56" s="294"/>
      <c r="D56" s="294"/>
      <c r="E56" s="294"/>
      <c r="F56" s="294"/>
      <c r="G56" s="294"/>
      <c r="H56" s="294"/>
      <c r="I56" s="294"/>
      <c r="J56" s="294"/>
      <c r="K56" s="294"/>
      <c r="L56" s="294"/>
      <c r="M56" s="295"/>
    </row>
    <row r="57" spans="2:13" ht="24.75" customHeight="1" x14ac:dyDescent="0.35">
      <c r="I57" s="7"/>
      <c r="J57" s="7"/>
      <c r="K57" s="7"/>
      <c r="L57" s="7"/>
      <c r="M57" s="7"/>
    </row>
    <row r="58" spans="2:13" ht="21" customHeight="1" x14ac:dyDescent="0.35">
      <c r="J58" s="292" t="s">
        <v>234</v>
      </c>
      <c r="K58" s="292"/>
      <c r="L58" s="292"/>
      <c r="M58" s="292"/>
    </row>
    <row r="59" spans="2:13" ht="18.75" thickBot="1" x14ac:dyDescent="0.4">
      <c r="B59" s="10" t="s">
        <v>361</v>
      </c>
      <c r="C59" s="10"/>
      <c r="D59" s="10"/>
      <c r="E59" s="10"/>
      <c r="F59" s="11">
        <v>2020</v>
      </c>
      <c r="G59" s="12">
        <v>2021</v>
      </c>
      <c r="H59" s="12">
        <v>2022</v>
      </c>
      <c r="I59" s="27" t="s">
        <v>0</v>
      </c>
      <c r="J59" s="13" t="s">
        <v>1</v>
      </c>
      <c r="K59" s="13" t="s">
        <v>2</v>
      </c>
      <c r="L59" s="13" t="s">
        <v>3</v>
      </c>
      <c r="M59" s="13" t="s">
        <v>4</v>
      </c>
    </row>
    <row r="60" spans="2:13" ht="18.75" thickTop="1" x14ac:dyDescent="0.35">
      <c r="B60" s="7" t="s">
        <v>336</v>
      </c>
      <c r="F60" s="20">
        <v>80443.039999999994</v>
      </c>
      <c r="G60" s="46">
        <v>65016.49</v>
      </c>
      <c r="H60" s="46">
        <v>81408.479999999996</v>
      </c>
      <c r="I60" s="36" t="s">
        <v>342</v>
      </c>
      <c r="J60" s="14" t="s">
        <v>98</v>
      </c>
      <c r="K60" s="14" t="s">
        <v>12</v>
      </c>
      <c r="L60" s="14" t="s">
        <v>310</v>
      </c>
      <c r="M60" s="14">
        <v>13</v>
      </c>
    </row>
    <row r="61" spans="2:13" x14ac:dyDescent="0.35">
      <c r="B61" s="7" t="s">
        <v>338</v>
      </c>
      <c r="F61" s="20">
        <v>0</v>
      </c>
      <c r="G61" s="80" t="s">
        <v>8</v>
      </c>
      <c r="H61" s="80" t="s">
        <v>8</v>
      </c>
      <c r="I61" s="36" t="s">
        <v>342</v>
      </c>
      <c r="J61" s="14" t="s">
        <v>99</v>
      </c>
      <c r="K61" s="14" t="s">
        <v>12</v>
      </c>
      <c r="L61" s="14" t="s">
        <v>310</v>
      </c>
      <c r="M61" s="14" t="s">
        <v>13</v>
      </c>
    </row>
    <row r="62" spans="2:13" x14ac:dyDescent="0.35">
      <c r="B62" s="7" t="s">
        <v>339</v>
      </c>
      <c r="F62" s="19">
        <v>1956.03</v>
      </c>
      <c r="G62" s="46">
        <v>24615.77</v>
      </c>
      <c r="H62" s="80">
        <v>23561.200000000001</v>
      </c>
      <c r="I62" s="36" t="s">
        <v>342</v>
      </c>
      <c r="J62" s="14" t="s">
        <v>99</v>
      </c>
      <c r="K62" s="14" t="s">
        <v>12</v>
      </c>
      <c r="L62" s="14" t="s">
        <v>310</v>
      </c>
      <c r="M62" s="14" t="s">
        <v>13</v>
      </c>
    </row>
    <row r="63" spans="2:13" x14ac:dyDescent="0.35">
      <c r="B63" s="7" t="s">
        <v>337</v>
      </c>
      <c r="F63" s="19" t="s">
        <v>8</v>
      </c>
      <c r="G63" s="46">
        <v>1987866.4</v>
      </c>
      <c r="H63" s="46">
        <v>2516184.0299999998</v>
      </c>
      <c r="I63" s="36" t="s">
        <v>359</v>
      </c>
      <c r="J63" s="14" t="s">
        <v>100</v>
      </c>
      <c r="K63" s="14" t="s">
        <v>12</v>
      </c>
      <c r="L63" s="14" t="s">
        <v>310</v>
      </c>
      <c r="M63" s="14">
        <v>13</v>
      </c>
    </row>
    <row r="65" spans="2:13" x14ac:dyDescent="0.35">
      <c r="B65" s="16" t="s">
        <v>10</v>
      </c>
      <c r="F65" s="18"/>
      <c r="G65" s="18"/>
      <c r="H65" s="18"/>
    </row>
    <row r="66" spans="2:13" ht="167.25" customHeight="1" x14ac:dyDescent="0.35">
      <c r="B66" s="293" t="s">
        <v>363</v>
      </c>
      <c r="C66" s="294"/>
      <c r="D66" s="294"/>
      <c r="E66" s="294"/>
      <c r="F66" s="294"/>
      <c r="G66" s="294"/>
      <c r="H66" s="294"/>
      <c r="I66" s="294"/>
      <c r="J66" s="294"/>
      <c r="K66" s="294"/>
      <c r="L66" s="294"/>
      <c r="M66" s="295"/>
    </row>
    <row r="67" spans="2:13" ht="23.25" customHeight="1" x14ac:dyDescent="0.35"/>
    <row r="68" spans="2:13" x14ac:dyDescent="0.35">
      <c r="J68" s="292" t="s">
        <v>234</v>
      </c>
      <c r="K68" s="292"/>
      <c r="L68" s="292"/>
      <c r="M68" s="292"/>
    </row>
    <row r="69" spans="2:13" ht="18.75" thickBot="1" x14ac:dyDescent="0.4">
      <c r="B69" s="10" t="s">
        <v>364</v>
      </c>
      <c r="C69" s="10"/>
      <c r="D69" s="10"/>
      <c r="E69" s="10"/>
      <c r="F69" s="11">
        <v>2020</v>
      </c>
      <c r="G69" s="12">
        <v>2021</v>
      </c>
      <c r="H69" s="12">
        <v>2022</v>
      </c>
      <c r="I69" s="27" t="s">
        <v>0</v>
      </c>
      <c r="J69" s="13" t="s">
        <v>1</v>
      </c>
      <c r="K69" s="13" t="s">
        <v>2</v>
      </c>
      <c r="L69" s="13" t="s">
        <v>3</v>
      </c>
      <c r="M69" s="13" t="s">
        <v>4</v>
      </c>
    </row>
    <row r="70" spans="2:13" ht="18.75" thickTop="1" x14ac:dyDescent="0.35">
      <c r="B70" s="7" t="s">
        <v>336</v>
      </c>
      <c r="F70" s="20">
        <v>9087.27</v>
      </c>
      <c r="G70" s="46">
        <v>44282.49</v>
      </c>
      <c r="H70" s="46">
        <v>39944.76</v>
      </c>
      <c r="I70" s="36" t="s">
        <v>342</v>
      </c>
      <c r="J70" s="14" t="s">
        <v>98</v>
      </c>
      <c r="K70" s="14" t="s">
        <v>12</v>
      </c>
      <c r="L70" s="14" t="s">
        <v>310</v>
      </c>
      <c r="M70" s="14">
        <v>13</v>
      </c>
    </row>
    <row r="71" spans="2:13" x14ac:dyDescent="0.35">
      <c r="B71" s="7" t="s">
        <v>338</v>
      </c>
      <c r="F71" s="20">
        <v>0</v>
      </c>
      <c r="G71" s="80" t="s">
        <v>8</v>
      </c>
      <c r="H71" s="80" t="s">
        <v>8</v>
      </c>
      <c r="I71" s="36" t="s">
        <v>342</v>
      </c>
      <c r="J71" s="14" t="s">
        <v>99</v>
      </c>
      <c r="K71" s="14" t="s">
        <v>12</v>
      </c>
      <c r="L71" s="14" t="s">
        <v>310</v>
      </c>
      <c r="M71" s="14" t="s">
        <v>13</v>
      </c>
    </row>
    <row r="72" spans="2:13" x14ac:dyDescent="0.35">
      <c r="B72" s="7" t="s">
        <v>339</v>
      </c>
      <c r="F72" s="19">
        <v>631.41999999999996</v>
      </c>
      <c r="G72" s="46">
        <v>4968.1899999999996</v>
      </c>
      <c r="H72" s="46">
        <v>3547.41</v>
      </c>
      <c r="I72" s="36" t="s">
        <v>342</v>
      </c>
      <c r="J72" s="14" t="s">
        <v>99</v>
      </c>
      <c r="K72" s="14" t="s">
        <v>12</v>
      </c>
      <c r="L72" s="14" t="s">
        <v>310</v>
      </c>
      <c r="M72" s="14" t="s">
        <v>13</v>
      </c>
    </row>
    <row r="73" spans="2:13" x14ac:dyDescent="0.35">
      <c r="B73" s="7" t="s">
        <v>337</v>
      </c>
      <c r="F73" s="19" t="s">
        <v>8</v>
      </c>
      <c r="G73" s="46">
        <v>1586733.64</v>
      </c>
      <c r="H73" s="46">
        <v>1634417.51</v>
      </c>
      <c r="I73" s="36" t="s">
        <v>359</v>
      </c>
      <c r="J73" s="14" t="s">
        <v>100</v>
      </c>
      <c r="K73" s="14" t="s">
        <v>12</v>
      </c>
      <c r="L73" s="14" t="s">
        <v>310</v>
      </c>
      <c r="M73" s="14">
        <v>13</v>
      </c>
    </row>
    <row r="75" spans="2:13" x14ac:dyDescent="0.35">
      <c r="B75" s="16" t="s">
        <v>10</v>
      </c>
      <c r="F75" s="18"/>
      <c r="G75" s="18"/>
      <c r="H75" s="18"/>
    </row>
    <row r="76" spans="2:13" ht="187.5" customHeight="1" x14ac:dyDescent="0.35">
      <c r="B76" s="293" t="s">
        <v>365</v>
      </c>
      <c r="C76" s="294"/>
      <c r="D76" s="294"/>
      <c r="E76" s="294"/>
      <c r="F76" s="294"/>
      <c r="G76" s="294"/>
      <c r="H76" s="294"/>
      <c r="I76" s="294"/>
      <c r="J76" s="294"/>
      <c r="K76" s="294"/>
      <c r="L76" s="294"/>
      <c r="M76" s="295"/>
    </row>
    <row r="77" spans="2:13" ht="28.5" customHeight="1" x14ac:dyDescent="0.35"/>
    <row r="78" spans="2:13" x14ac:dyDescent="0.35">
      <c r="J78" s="292" t="s">
        <v>234</v>
      </c>
      <c r="K78" s="292"/>
      <c r="L78" s="292"/>
      <c r="M78" s="292"/>
    </row>
    <row r="79" spans="2:13" ht="18.75" thickBot="1" x14ac:dyDescent="0.4">
      <c r="B79" s="10" t="s">
        <v>366</v>
      </c>
      <c r="C79" s="10"/>
      <c r="D79" s="10"/>
      <c r="E79" s="10"/>
      <c r="F79" s="11">
        <v>2020</v>
      </c>
      <c r="G79" s="12">
        <v>2021</v>
      </c>
      <c r="H79" s="12">
        <v>2022</v>
      </c>
      <c r="I79" s="27" t="s">
        <v>0</v>
      </c>
      <c r="J79" s="13" t="s">
        <v>1</v>
      </c>
      <c r="K79" s="13" t="s">
        <v>2</v>
      </c>
      <c r="L79" s="13" t="s">
        <v>3</v>
      </c>
      <c r="M79" s="13" t="s">
        <v>4</v>
      </c>
    </row>
    <row r="80" spans="2:13" ht="18.75" thickTop="1" x14ac:dyDescent="0.35">
      <c r="B80" s="7" t="s">
        <v>336</v>
      </c>
      <c r="F80" s="80">
        <v>23390.880000000001</v>
      </c>
      <c r="G80" s="46">
        <v>30741.88</v>
      </c>
      <c r="H80" s="46">
        <v>13943.33</v>
      </c>
      <c r="I80" s="36" t="s">
        <v>342</v>
      </c>
      <c r="J80" s="14" t="s">
        <v>98</v>
      </c>
      <c r="K80" s="14" t="s">
        <v>12</v>
      </c>
      <c r="L80" s="14" t="s">
        <v>310</v>
      </c>
      <c r="M80" s="14">
        <v>13</v>
      </c>
    </row>
    <row r="81" spans="2:13" x14ac:dyDescent="0.35">
      <c r="B81" s="7" t="s">
        <v>338</v>
      </c>
      <c r="F81" s="80">
        <v>0</v>
      </c>
      <c r="G81" s="46">
        <v>0</v>
      </c>
      <c r="H81" s="46">
        <v>0</v>
      </c>
      <c r="I81" s="36" t="s">
        <v>342</v>
      </c>
      <c r="J81" s="14" t="s">
        <v>99</v>
      </c>
      <c r="K81" s="14" t="s">
        <v>12</v>
      </c>
      <c r="L81" s="14" t="s">
        <v>310</v>
      </c>
      <c r="M81" s="14" t="s">
        <v>13</v>
      </c>
    </row>
    <row r="82" spans="2:13" x14ac:dyDescent="0.35">
      <c r="B82" s="7" t="s">
        <v>339</v>
      </c>
      <c r="F82" s="80">
        <v>0</v>
      </c>
      <c r="G82" s="46">
        <v>0</v>
      </c>
      <c r="H82" s="46">
        <v>0</v>
      </c>
      <c r="I82" s="36" t="s">
        <v>342</v>
      </c>
      <c r="J82" s="14" t="s">
        <v>99</v>
      </c>
      <c r="K82" s="14" t="s">
        <v>12</v>
      </c>
      <c r="L82" s="14" t="s">
        <v>310</v>
      </c>
      <c r="M82" s="14" t="s">
        <v>13</v>
      </c>
    </row>
    <row r="83" spans="2:13" x14ac:dyDescent="0.35">
      <c r="B83" s="7" t="s">
        <v>337</v>
      </c>
      <c r="F83" s="80" t="s">
        <v>8</v>
      </c>
      <c r="G83" s="46">
        <v>3757821.34</v>
      </c>
      <c r="H83" s="46">
        <v>3416952.35</v>
      </c>
      <c r="I83" s="36" t="s">
        <v>359</v>
      </c>
      <c r="J83" s="14" t="s">
        <v>100</v>
      </c>
      <c r="K83" s="14" t="s">
        <v>12</v>
      </c>
      <c r="L83" s="14" t="s">
        <v>310</v>
      </c>
      <c r="M83" s="14">
        <v>13</v>
      </c>
    </row>
    <row r="85" spans="2:13" x14ac:dyDescent="0.35">
      <c r="B85" s="16" t="s">
        <v>10</v>
      </c>
      <c r="F85" s="18"/>
      <c r="G85" s="18"/>
      <c r="H85" s="18"/>
    </row>
    <row r="86" spans="2:13" ht="53.25" customHeight="1" x14ac:dyDescent="0.35">
      <c r="B86" s="293" t="s">
        <v>368</v>
      </c>
      <c r="C86" s="294"/>
      <c r="D86" s="294"/>
      <c r="E86" s="294"/>
      <c r="F86" s="294"/>
      <c r="G86" s="294"/>
      <c r="H86" s="294"/>
      <c r="I86" s="294"/>
      <c r="J86" s="294"/>
      <c r="K86" s="294"/>
      <c r="L86" s="294"/>
      <c r="M86" s="295"/>
    </row>
    <row r="87" spans="2:13" ht="35.25" customHeight="1" x14ac:dyDescent="0.35"/>
    <row r="88" spans="2:13" x14ac:dyDescent="0.35">
      <c r="J88" s="292" t="s">
        <v>234</v>
      </c>
      <c r="K88" s="292"/>
      <c r="L88" s="292"/>
      <c r="M88" s="292"/>
    </row>
    <row r="89" spans="2:13" ht="18.75" thickBot="1" x14ac:dyDescent="0.4">
      <c r="B89" s="10" t="s">
        <v>367</v>
      </c>
      <c r="C89" s="10"/>
      <c r="D89" s="10"/>
      <c r="E89" s="10"/>
      <c r="F89" s="11">
        <v>2020</v>
      </c>
      <c r="G89" s="12">
        <v>2021</v>
      </c>
      <c r="H89" s="12">
        <v>2022</v>
      </c>
      <c r="I89" s="27" t="s">
        <v>0</v>
      </c>
      <c r="J89" s="13" t="s">
        <v>1</v>
      </c>
      <c r="K89" s="13" t="s">
        <v>2</v>
      </c>
      <c r="L89" s="13" t="s">
        <v>3</v>
      </c>
      <c r="M89" s="13" t="s">
        <v>4</v>
      </c>
    </row>
    <row r="90" spans="2:13" ht="18.75" thickTop="1" x14ac:dyDescent="0.35">
      <c r="B90" s="7" t="s">
        <v>336</v>
      </c>
      <c r="F90" s="69">
        <v>32478.65</v>
      </c>
      <c r="G90" s="46">
        <v>49563.68</v>
      </c>
      <c r="H90" s="46">
        <v>19672.080000000002</v>
      </c>
      <c r="I90" s="36" t="s">
        <v>342</v>
      </c>
      <c r="J90" s="14" t="s">
        <v>98</v>
      </c>
      <c r="K90" s="14" t="s">
        <v>12</v>
      </c>
      <c r="L90" s="14" t="s">
        <v>6</v>
      </c>
      <c r="M90" s="14">
        <v>13</v>
      </c>
    </row>
    <row r="91" spans="2:13" x14ac:dyDescent="0.35">
      <c r="B91" s="7" t="s">
        <v>338</v>
      </c>
      <c r="F91" s="80" t="s">
        <v>8</v>
      </c>
      <c r="G91" s="46">
        <v>0</v>
      </c>
      <c r="H91" s="46">
        <v>0</v>
      </c>
      <c r="I91" s="36" t="s">
        <v>342</v>
      </c>
      <c r="J91" s="14" t="s">
        <v>99</v>
      </c>
      <c r="K91" s="14" t="s">
        <v>12</v>
      </c>
      <c r="L91" s="14" t="s">
        <v>6</v>
      </c>
      <c r="M91" s="14" t="s">
        <v>13</v>
      </c>
    </row>
    <row r="92" spans="2:13" x14ac:dyDescent="0.35">
      <c r="B92" s="7" t="s">
        <v>339</v>
      </c>
      <c r="F92" s="80">
        <v>906.77</v>
      </c>
      <c r="G92" s="46">
        <v>2032.39</v>
      </c>
      <c r="H92" s="46">
        <v>1179</v>
      </c>
      <c r="I92" s="36" t="s">
        <v>342</v>
      </c>
      <c r="J92" s="14" t="s">
        <v>99</v>
      </c>
      <c r="K92" s="14" t="s">
        <v>12</v>
      </c>
      <c r="L92" s="14" t="s">
        <v>6</v>
      </c>
      <c r="M92" s="14" t="s">
        <v>13</v>
      </c>
    </row>
    <row r="93" spans="2:13" x14ac:dyDescent="0.35">
      <c r="B93" s="7" t="s">
        <v>337</v>
      </c>
      <c r="F93" s="80" t="s">
        <v>8</v>
      </c>
      <c r="G93" s="46">
        <v>3243277.7</v>
      </c>
      <c r="H93" s="46">
        <v>1572679.28</v>
      </c>
      <c r="I93" s="36" t="s">
        <v>359</v>
      </c>
      <c r="J93" s="14" t="s">
        <v>100</v>
      </c>
      <c r="K93" s="14" t="s">
        <v>12</v>
      </c>
      <c r="L93" s="14" t="s">
        <v>6</v>
      </c>
      <c r="M93" s="14">
        <v>13</v>
      </c>
    </row>
    <row r="95" spans="2:13" x14ac:dyDescent="0.35">
      <c r="B95" s="16" t="s">
        <v>10</v>
      </c>
      <c r="F95" s="18"/>
      <c r="G95" s="18"/>
      <c r="H95" s="18"/>
    </row>
    <row r="96" spans="2:13" ht="62.25" customHeight="1" x14ac:dyDescent="0.35">
      <c r="B96" s="293" t="s">
        <v>369</v>
      </c>
      <c r="C96" s="294"/>
      <c r="D96" s="294"/>
      <c r="E96" s="294"/>
      <c r="F96" s="294"/>
      <c r="G96" s="294"/>
      <c r="H96" s="294"/>
      <c r="I96" s="294"/>
      <c r="J96" s="294"/>
      <c r="K96" s="294"/>
      <c r="L96" s="294"/>
      <c r="M96" s="295"/>
    </row>
    <row r="97" spans="2:13" ht="26.25" customHeight="1" x14ac:dyDescent="0.35"/>
    <row r="98" spans="2:13" x14ac:dyDescent="0.35">
      <c r="J98" s="292" t="s">
        <v>234</v>
      </c>
      <c r="K98" s="292"/>
      <c r="L98" s="292"/>
      <c r="M98" s="292"/>
    </row>
    <row r="99" spans="2:13" ht="18.75" thickBot="1" x14ac:dyDescent="0.4">
      <c r="B99" s="10" t="s">
        <v>370</v>
      </c>
      <c r="C99" s="10"/>
      <c r="D99" s="10"/>
      <c r="E99" s="10"/>
      <c r="F99" s="11">
        <v>2020</v>
      </c>
      <c r="G99" s="12">
        <v>2021</v>
      </c>
      <c r="H99" s="12">
        <v>2022</v>
      </c>
      <c r="I99" s="27" t="s">
        <v>0</v>
      </c>
      <c r="J99" s="13" t="s">
        <v>1</v>
      </c>
      <c r="K99" s="13" t="s">
        <v>2</v>
      </c>
      <c r="L99" s="13" t="s">
        <v>3</v>
      </c>
      <c r="M99" s="13" t="s">
        <v>4</v>
      </c>
    </row>
    <row r="100" spans="2:13" ht="18.75" thickTop="1" x14ac:dyDescent="0.35">
      <c r="B100" s="7" t="s">
        <v>336</v>
      </c>
      <c r="F100" s="20">
        <v>0</v>
      </c>
      <c r="G100" s="46">
        <v>0</v>
      </c>
      <c r="H100" s="46">
        <v>40.47</v>
      </c>
      <c r="I100" s="36" t="s">
        <v>342</v>
      </c>
      <c r="J100" s="14" t="s">
        <v>98</v>
      </c>
      <c r="K100" s="14" t="s">
        <v>12</v>
      </c>
      <c r="L100" s="14" t="s">
        <v>310</v>
      </c>
      <c r="M100" s="14">
        <v>13</v>
      </c>
    </row>
    <row r="101" spans="2:13" x14ac:dyDescent="0.35">
      <c r="B101" s="7" t="s">
        <v>338</v>
      </c>
      <c r="F101" s="19">
        <v>0</v>
      </c>
      <c r="G101" s="46">
        <v>0</v>
      </c>
      <c r="H101" s="46">
        <v>0</v>
      </c>
      <c r="I101" s="36" t="s">
        <v>342</v>
      </c>
      <c r="J101" s="14" t="s">
        <v>99</v>
      </c>
      <c r="K101" s="14" t="s">
        <v>12</v>
      </c>
      <c r="L101" s="14" t="s">
        <v>310</v>
      </c>
      <c r="M101" s="14" t="s">
        <v>13</v>
      </c>
    </row>
    <row r="102" spans="2:13" x14ac:dyDescent="0.35">
      <c r="B102" s="7" t="s">
        <v>339</v>
      </c>
      <c r="F102" s="19">
        <v>0</v>
      </c>
      <c r="G102" s="46">
        <v>0</v>
      </c>
      <c r="H102" s="46">
        <v>1012.27</v>
      </c>
      <c r="I102" s="36" t="s">
        <v>342</v>
      </c>
      <c r="J102" s="14" t="s">
        <v>99</v>
      </c>
      <c r="K102" s="14" t="s">
        <v>12</v>
      </c>
      <c r="L102" s="14" t="s">
        <v>310</v>
      </c>
      <c r="M102" s="14" t="s">
        <v>13</v>
      </c>
    </row>
    <row r="103" spans="2:13" x14ac:dyDescent="0.35">
      <c r="B103" s="7" t="s">
        <v>337</v>
      </c>
      <c r="F103" s="19" t="s">
        <v>8</v>
      </c>
      <c r="G103" s="46">
        <v>21.58</v>
      </c>
      <c r="H103" s="46">
        <v>4567.87</v>
      </c>
      <c r="I103" s="36" t="s">
        <v>359</v>
      </c>
      <c r="J103" s="14" t="s">
        <v>100</v>
      </c>
      <c r="K103" s="14" t="s">
        <v>12</v>
      </c>
      <c r="L103" s="14" t="s">
        <v>310</v>
      </c>
      <c r="M103" s="14">
        <v>13</v>
      </c>
    </row>
    <row r="105" spans="2:13" x14ac:dyDescent="0.35">
      <c r="B105" s="16" t="s">
        <v>10</v>
      </c>
      <c r="F105" s="18"/>
      <c r="G105" s="18"/>
      <c r="H105" s="18"/>
    </row>
    <row r="106" spans="2:13" ht="85.5" customHeight="1" x14ac:dyDescent="0.35">
      <c r="B106" s="293" t="s">
        <v>371</v>
      </c>
      <c r="C106" s="294"/>
      <c r="D106" s="294"/>
      <c r="E106" s="294"/>
      <c r="F106" s="294"/>
      <c r="G106" s="294"/>
      <c r="H106" s="294"/>
      <c r="I106" s="294"/>
      <c r="J106" s="294"/>
      <c r="K106" s="294"/>
      <c r="L106" s="294"/>
      <c r="M106" s="295"/>
    </row>
    <row r="109" spans="2:13" x14ac:dyDescent="0.35">
      <c r="J109" s="292" t="s">
        <v>234</v>
      </c>
      <c r="K109" s="292"/>
      <c r="L109" s="292"/>
      <c r="M109" s="292"/>
    </row>
    <row r="110" spans="2:13" ht="18.75" thickBot="1" x14ac:dyDescent="0.4">
      <c r="B110" s="10" t="s">
        <v>372</v>
      </c>
      <c r="C110" s="10"/>
      <c r="D110" s="10"/>
      <c r="E110" s="10"/>
      <c r="F110" s="11">
        <v>2020</v>
      </c>
      <c r="G110" s="12">
        <v>2021</v>
      </c>
      <c r="H110" s="12">
        <v>2022</v>
      </c>
      <c r="I110" s="27" t="s">
        <v>0</v>
      </c>
      <c r="J110" s="13" t="s">
        <v>1</v>
      </c>
      <c r="K110" s="13" t="s">
        <v>2</v>
      </c>
      <c r="L110" s="13" t="s">
        <v>3</v>
      </c>
      <c r="M110" s="13" t="s">
        <v>4</v>
      </c>
    </row>
    <row r="111" spans="2:13" ht="18.75" thickTop="1" x14ac:dyDescent="0.35">
      <c r="B111" s="7" t="s">
        <v>336</v>
      </c>
      <c r="F111" s="20">
        <v>0</v>
      </c>
      <c r="G111" s="46">
        <v>0</v>
      </c>
      <c r="H111" s="46">
        <v>0</v>
      </c>
      <c r="I111" s="36" t="s">
        <v>342</v>
      </c>
      <c r="J111" s="14" t="s">
        <v>98</v>
      </c>
      <c r="K111" s="14" t="s">
        <v>12</v>
      </c>
      <c r="L111" s="14" t="s">
        <v>310</v>
      </c>
      <c r="M111" s="14">
        <v>13</v>
      </c>
    </row>
    <row r="112" spans="2:13" ht="18" customHeight="1" x14ac:dyDescent="0.35">
      <c r="B112" s="7" t="s">
        <v>338</v>
      </c>
      <c r="F112" s="19">
        <v>0</v>
      </c>
      <c r="G112" s="46">
        <v>0</v>
      </c>
      <c r="H112" s="46">
        <v>0</v>
      </c>
      <c r="I112" s="36" t="s">
        <v>342</v>
      </c>
      <c r="J112" s="14" t="s">
        <v>99</v>
      </c>
      <c r="K112" s="14" t="s">
        <v>12</v>
      </c>
      <c r="L112" s="14" t="s">
        <v>310</v>
      </c>
      <c r="M112" s="33" t="s">
        <v>13</v>
      </c>
    </row>
    <row r="113" spans="2:13" x14ac:dyDescent="0.35">
      <c r="B113" s="7" t="s">
        <v>339</v>
      </c>
      <c r="F113" s="19">
        <v>0</v>
      </c>
      <c r="G113" s="46">
        <v>0</v>
      </c>
      <c r="H113" s="46">
        <v>0</v>
      </c>
      <c r="I113" s="36" t="s">
        <v>342</v>
      </c>
      <c r="J113" s="14" t="s">
        <v>99</v>
      </c>
      <c r="K113" s="14" t="s">
        <v>12</v>
      </c>
      <c r="L113" s="14" t="s">
        <v>310</v>
      </c>
      <c r="M113" s="33" t="s">
        <v>13</v>
      </c>
    </row>
    <row r="114" spans="2:13" x14ac:dyDescent="0.35">
      <c r="B114" s="7" t="s">
        <v>337</v>
      </c>
      <c r="F114" s="19" t="s">
        <v>8</v>
      </c>
      <c r="G114" s="46">
        <v>21.58</v>
      </c>
      <c r="H114" s="46">
        <v>5.35</v>
      </c>
      <c r="I114" s="36" t="s">
        <v>359</v>
      </c>
      <c r="J114" s="14" t="s">
        <v>100</v>
      </c>
      <c r="K114" s="14" t="s">
        <v>12</v>
      </c>
      <c r="L114" s="14" t="s">
        <v>310</v>
      </c>
      <c r="M114" s="14">
        <v>13</v>
      </c>
    </row>
    <row r="116" spans="2:13" x14ac:dyDescent="0.35">
      <c r="B116" s="16" t="s">
        <v>10</v>
      </c>
      <c r="F116" s="18"/>
      <c r="G116" s="18"/>
      <c r="H116" s="18"/>
    </row>
    <row r="117" spans="2:13" ht="41.25" customHeight="1" x14ac:dyDescent="0.35">
      <c r="B117" s="293" t="s">
        <v>373</v>
      </c>
      <c r="C117" s="294"/>
      <c r="D117" s="294"/>
      <c r="E117" s="294"/>
      <c r="F117" s="294"/>
      <c r="G117" s="294"/>
      <c r="H117" s="294"/>
      <c r="I117" s="294"/>
      <c r="J117" s="294"/>
      <c r="K117" s="294"/>
      <c r="L117" s="294"/>
      <c r="M117" s="295"/>
    </row>
    <row r="120" spans="2:13" x14ac:dyDescent="0.35">
      <c r="J120" s="292" t="s">
        <v>234</v>
      </c>
      <c r="K120" s="292"/>
      <c r="L120" s="292"/>
      <c r="M120" s="292"/>
    </row>
    <row r="121" spans="2:13" ht="18.75" thickBot="1" x14ac:dyDescent="0.4">
      <c r="B121" s="10" t="s">
        <v>374</v>
      </c>
      <c r="C121" s="10"/>
      <c r="D121" s="10"/>
      <c r="E121" s="10"/>
      <c r="F121" s="11">
        <v>2020</v>
      </c>
      <c r="G121" s="12">
        <v>2021</v>
      </c>
      <c r="H121" s="12">
        <v>2022</v>
      </c>
      <c r="I121" s="27" t="s">
        <v>0</v>
      </c>
      <c r="J121" s="13" t="s">
        <v>1</v>
      </c>
      <c r="K121" s="13" t="s">
        <v>2</v>
      </c>
      <c r="L121" s="13" t="s">
        <v>3</v>
      </c>
      <c r="M121" s="13" t="s">
        <v>4</v>
      </c>
    </row>
    <row r="122" spans="2:13" ht="18.75" thickTop="1" x14ac:dyDescent="0.35">
      <c r="B122" s="7" t="s">
        <v>336</v>
      </c>
      <c r="F122" s="20">
        <v>0</v>
      </c>
      <c r="G122" s="46">
        <v>0</v>
      </c>
      <c r="H122" s="46">
        <v>0</v>
      </c>
      <c r="I122" s="36" t="s">
        <v>342</v>
      </c>
      <c r="J122" s="14" t="s">
        <v>98</v>
      </c>
      <c r="K122" s="14" t="s">
        <v>12</v>
      </c>
      <c r="L122" s="14" t="s">
        <v>310</v>
      </c>
      <c r="M122" s="14">
        <v>13</v>
      </c>
    </row>
    <row r="123" spans="2:13" ht="24" customHeight="1" x14ac:dyDescent="0.35">
      <c r="B123" s="7" t="s">
        <v>338</v>
      </c>
      <c r="F123" s="19">
        <v>0</v>
      </c>
      <c r="G123" s="46">
        <v>0</v>
      </c>
      <c r="H123" s="46">
        <v>0</v>
      </c>
      <c r="I123" s="36" t="s">
        <v>342</v>
      </c>
      <c r="J123" s="14" t="s">
        <v>99</v>
      </c>
      <c r="K123" s="14" t="s">
        <v>12</v>
      </c>
      <c r="L123" s="14" t="s">
        <v>310</v>
      </c>
      <c r="M123" s="14" t="s">
        <v>13</v>
      </c>
    </row>
    <row r="124" spans="2:13" x14ac:dyDescent="0.35">
      <c r="B124" s="7" t="s">
        <v>339</v>
      </c>
      <c r="F124" s="19">
        <v>0</v>
      </c>
      <c r="G124" s="46">
        <v>0</v>
      </c>
      <c r="H124" s="46">
        <v>0</v>
      </c>
      <c r="I124" s="36" t="s">
        <v>342</v>
      </c>
      <c r="J124" s="14" t="s">
        <v>99</v>
      </c>
      <c r="K124" s="14" t="s">
        <v>12</v>
      </c>
      <c r="L124" s="14" t="s">
        <v>310</v>
      </c>
      <c r="M124" s="14" t="s">
        <v>13</v>
      </c>
    </row>
    <row r="125" spans="2:13" x14ac:dyDescent="0.35">
      <c r="B125" s="7" t="s">
        <v>337</v>
      </c>
      <c r="F125" s="19" t="s">
        <v>8</v>
      </c>
      <c r="G125" s="46">
        <v>0</v>
      </c>
      <c r="H125" s="46">
        <v>464.06</v>
      </c>
      <c r="I125" s="36" t="s">
        <v>359</v>
      </c>
      <c r="J125" s="14" t="s">
        <v>100</v>
      </c>
      <c r="K125" s="14" t="s">
        <v>12</v>
      </c>
      <c r="L125" s="14" t="s">
        <v>310</v>
      </c>
      <c r="M125" s="14">
        <v>13</v>
      </c>
    </row>
    <row r="127" spans="2:13" x14ac:dyDescent="0.35">
      <c r="B127" s="16" t="s">
        <v>10</v>
      </c>
      <c r="F127" s="18"/>
      <c r="G127" s="18"/>
      <c r="H127" s="18"/>
    </row>
    <row r="128" spans="2:13" ht="41.25" customHeight="1" x14ac:dyDescent="0.35">
      <c r="B128" s="293" t="s">
        <v>375</v>
      </c>
      <c r="C128" s="294"/>
      <c r="D128" s="294"/>
      <c r="E128" s="294"/>
      <c r="F128" s="294"/>
      <c r="G128" s="294"/>
      <c r="H128" s="294"/>
      <c r="I128" s="294"/>
      <c r="J128" s="294"/>
      <c r="K128" s="294"/>
      <c r="L128" s="294"/>
      <c r="M128" s="295"/>
    </row>
    <row r="130" spans="2:13" ht="15" customHeight="1" x14ac:dyDescent="0.35"/>
    <row r="131" spans="2:13" ht="15" customHeight="1" x14ac:dyDescent="0.35">
      <c r="J131" s="292" t="s">
        <v>234</v>
      </c>
      <c r="K131" s="292"/>
      <c r="L131" s="292"/>
      <c r="M131" s="292"/>
    </row>
    <row r="132" spans="2:13" ht="18.75" thickBot="1" x14ac:dyDescent="0.4">
      <c r="B132" s="10" t="s">
        <v>376</v>
      </c>
      <c r="C132" s="10"/>
      <c r="D132" s="10"/>
      <c r="E132" s="10"/>
      <c r="F132" s="11">
        <v>2020</v>
      </c>
      <c r="G132" s="12">
        <v>2021</v>
      </c>
      <c r="H132" s="12">
        <v>2022</v>
      </c>
      <c r="I132" s="27" t="s">
        <v>0</v>
      </c>
      <c r="J132" s="13" t="s">
        <v>1</v>
      </c>
      <c r="K132" s="13" t="s">
        <v>2</v>
      </c>
      <c r="L132" s="13" t="s">
        <v>3</v>
      </c>
      <c r="M132" s="13" t="s">
        <v>4</v>
      </c>
    </row>
    <row r="133" spans="2:13" ht="18.75" thickTop="1" x14ac:dyDescent="0.35">
      <c r="B133" s="7" t="s">
        <v>131</v>
      </c>
      <c r="F133" s="20">
        <v>0</v>
      </c>
      <c r="G133" s="46">
        <v>10633.11</v>
      </c>
      <c r="H133" s="20">
        <v>10668.38</v>
      </c>
      <c r="I133" s="36" t="s">
        <v>342</v>
      </c>
      <c r="J133" s="14" t="s">
        <v>98</v>
      </c>
      <c r="K133" s="14" t="s">
        <v>12</v>
      </c>
      <c r="L133" s="14" t="s">
        <v>310</v>
      </c>
      <c r="M133" s="14">
        <v>13</v>
      </c>
    </row>
    <row r="134" spans="2:13" x14ac:dyDescent="0.35">
      <c r="B134" s="7" t="s">
        <v>106</v>
      </c>
      <c r="F134" s="20">
        <v>0</v>
      </c>
      <c r="G134" s="20">
        <v>410.6</v>
      </c>
      <c r="H134" s="20">
        <v>297.52999999999997</v>
      </c>
      <c r="I134" s="36" t="s">
        <v>342</v>
      </c>
      <c r="J134" s="14" t="s">
        <v>98</v>
      </c>
      <c r="K134" s="14" t="s">
        <v>12</v>
      </c>
      <c r="L134" s="14" t="s">
        <v>310</v>
      </c>
      <c r="M134" s="14">
        <v>13</v>
      </c>
    </row>
    <row r="135" spans="2:13" ht="14.25" customHeight="1" x14ac:dyDescent="0.35">
      <c r="B135" s="7" t="s">
        <v>107</v>
      </c>
      <c r="F135" s="20">
        <v>0</v>
      </c>
      <c r="G135" s="20">
        <v>1285.2</v>
      </c>
      <c r="H135" s="20">
        <v>544.07000000000005</v>
      </c>
      <c r="I135" s="36" t="s">
        <v>342</v>
      </c>
      <c r="J135" s="14" t="s">
        <v>98</v>
      </c>
      <c r="K135" s="14" t="s">
        <v>12</v>
      </c>
      <c r="L135" s="14" t="s">
        <v>310</v>
      </c>
      <c r="M135" s="14">
        <v>13</v>
      </c>
    </row>
    <row r="136" spans="2:13" x14ac:dyDescent="0.35">
      <c r="B136" s="7" t="s">
        <v>132</v>
      </c>
      <c r="F136" s="20">
        <v>0</v>
      </c>
      <c r="G136" s="20">
        <v>10466.379999999999</v>
      </c>
      <c r="H136" s="20">
        <v>11466.45</v>
      </c>
      <c r="I136" s="36" t="s">
        <v>342</v>
      </c>
      <c r="J136" s="14" t="s">
        <v>98</v>
      </c>
      <c r="K136" s="14" t="s">
        <v>12</v>
      </c>
      <c r="L136" s="14" t="s">
        <v>310</v>
      </c>
      <c r="M136" s="14">
        <v>13</v>
      </c>
    </row>
    <row r="137" spans="2:13" x14ac:dyDescent="0.35">
      <c r="B137" s="7" t="s">
        <v>108</v>
      </c>
      <c r="F137" s="20">
        <v>0</v>
      </c>
      <c r="G137" s="20">
        <v>15517.99</v>
      </c>
      <c r="H137" s="20">
        <v>11285.72</v>
      </c>
      <c r="I137" s="36" t="s">
        <v>342</v>
      </c>
      <c r="J137" s="14" t="s">
        <v>98</v>
      </c>
      <c r="K137" s="14" t="s">
        <v>12</v>
      </c>
      <c r="L137" s="14" t="s">
        <v>310</v>
      </c>
      <c r="M137" s="14">
        <v>13</v>
      </c>
    </row>
    <row r="138" spans="2:13" x14ac:dyDescent="0.35">
      <c r="B138" s="7" t="s">
        <v>109</v>
      </c>
      <c r="F138" s="20">
        <v>0</v>
      </c>
      <c r="G138" s="20">
        <v>14650.34</v>
      </c>
      <c r="H138" s="20">
        <v>3958.81</v>
      </c>
      <c r="I138" s="36" t="s">
        <v>342</v>
      </c>
      <c r="J138" s="14" t="s">
        <v>98</v>
      </c>
      <c r="K138" s="14" t="s">
        <v>12</v>
      </c>
      <c r="L138" s="14" t="s">
        <v>310</v>
      </c>
      <c r="M138" s="14">
        <v>13</v>
      </c>
    </row>
    <row r="139" spans="2:13" x14ac:dyDescent="0.35">
      <c r="B139" s="7" t="s">
        <v>133</v>
      </c>
      <c r="F139" s="20">
        <v>0</v>
      </c>
      <c r="G139" s="20">
        <v>17.170000000000002</v>
      </c>
      <c r="H139" s="20">
        <v>14.9</v>
      </c>
      <c r="I139" s="36" t="s">
        <v>342</v>
      </c>
      <c r="J139" s="14" t="s">
        <v>98</v>
      </c>
      <c r="K139" s="14" t="s">
        <v>12</v>
      </c>
      <c r="L139" s="14" t="s">
        <v>310</v>
      </c>
      <c r="M139" s="14">
        <v>13</v>
      </c>
    </row>
    <row r="140" spans="2:13" x14ac:dyDescent="0.35">
      <c r="B140" s="7" t="s">
        <v>110</v>
      </c>
      <c r="F140" s="20">
        <v>0</v>
      </c>
      <c r="G140" s="19" t="s">
        <v>8</v>
      </c>
      <c r="H140" s="20">
        <v>7311.81</v>
      </c>
      <c r="I140" s="36" t="s">
        <v>342</v>
      </c>
      <c r="J140" s="14" t="s">
        <v>98</v>
      </c>
      <c r="K140" s="14" t="s">
        <v>12</v>
      </c>
      <c r="L140" s="14" t="s">
        <v>310</v>
      </c>
      <c r="M140" s="14">
        <v>13</v>
      </c>
    </row>
    <row r="141" spans="2:13" x14ac:dyDescent="0.35">
      <c r="B141" s="7" t="s">
        <v>111</v>
      </c>
      <c r="F141" s="20">
        <v>0</v>
      </c>
      <c r="G141" s="19" t="s">
        <v>8</v>
      </c>
      <c r="H141" s="20">
        <v>6215.47</v>
      </c>
      <c r="I141" s="36" t="s">
        <v>342</v>
      </c>
      <c r="J141" s="14" t="s">
        <v>98</v>
      </c>
      <c r="K141" s="14" t="s">
        <v>12</v>
      </c>
      <c r="L141" s="14" t="s">
        <v>310</v>
      </c>
      <c r="M141" s="14">
        <v>13</v>
      </c>
    </row>
    <row r="142" spans="2:13" x14ac:dyDescent="0.35">
      <c r="B142" s="7" t="s">
        <v>112</v>
      </c>
      <c r="F142" s="20">
        <v>0</v>
      </c>
      <c r="G142" s="19" t="s">
        <v>8</v>
      </c>
      <c r="H142" s="20">
        <v>11009.91</v>
      </c>
      <c r="I142" s="36" t="s">
        <v>342</v>
      </c>
      <c r="J142" s="14" t="s">
        <v>98</v>
      </c>
      <c r="K142" s="14" t="s">
        <v>12</v>
      </c>
      <c r="L142" s="14" t="s">
        <v>310</v>
      </c>
      <c r="M142" s="14">
        <v>13</v>
      </c>
    </row>
    <row r="143" spans="2:13" x14ac:dyDescent="0.35">
      <c r="B143" s="7" t="s">
        <v>113</v>
      </c>
      <c r="F143" s="20">
        <v>0</v>
      </c>
      <c r="G143" s="19" t="s">
        <v>8</v>
      </c>
      <c r="H143" s="20">
        <v>11251.79</v>
      </c>
      <c r="I143" s="36" t="s">
        <v>342</v>
      </c>
      <c r="J143" s="14" t="s">
        <v>98</v>
      </c>
      <c r="K143" s="14" t="s">
        <v>12</v>
      </c>
      <c r="L143" s="14" t="s">
        <v>310</v>
      </c>
      <c r="M143" s="14">
        <v>13</v>
      </c>
    </row>
    <row r="144" spans="2:13" x14ac:dyDescent="0.35">
      <c r="B144" s="7" t="s">
        <v>114</v>
      </c>
      <c r="F144" s="20">
        <v>0</v>
      </c>
      <c r="G144" s="19" t="s">
        <v>8</v>
      </c>
      <c r="H144" s="20">
        <v>7314.55</v>
      </c>
      <c r="I144" s="36" t="s">
        <v>342</v>
      </c>
      <c r="J144" s="14" t="s">
        <v>98</v>
      </c>
      <c r="K144" s="14" t="s">
        <v>12</v>
      </c>
      <c r="L144" s="14" t="s">
        <v>310</v>
      </c>
      <c r="M144" s="14">
        <v>13</v>
      </c>
    </row>
    <row r="145" spans="2:13" x14ac:dyDescent="0.35">
      <c r="B145" s="7" t="s">
        <v>115</v>
      </c>
      <c r="F145" s="20">
        <v>0</v>
      </c>
      <c r="G145" s="19" t="s">
        <v>8</v>
      </c>
      <c r="H145" s="20">
        <v>2985.61</v>
      </c>
      <c r="I145" s="36" t="s">
        <v>342</v>
      </c>
      <c r="J145" s="14" t="s">
        <v>98</v>
      </c>
      <c r="K145" s="14" t="s">
        <v>12</v>
      </c>
      <c r="L145" s="14" t="s">
        <v>310</v>
      </c>
      <c r="M145" s="14">
        <v>13</v>
      </c>
    </row>
    <row r="146" spans="2:13" x14ac:dyDescent="0.35">
      <c r="B146" s="7" t="s">
        <v>116</v>
      </c>
      <c r="F146" s="20">
        <v>0</v>
      </c>
      <c r="G146" s="19" t="s">
        <v>8</v>
      </c>
      <c r="H146" s="20">
        <v>1206.99</v>
      </c>
      <c r="I146" s="36" t="s">
        <v>342</v>
      </c>
      <c r="J146" s="14" t="s">
        <v>98</v>
      </c>
      <c r="K146" s="14" t="s">
        <v>12</v>
      </c>
      <c r="L146" s="14" t="s">
        <v>310</v>
      </c>
      <c r="M146" s="14">
        <v>13</v>
      </c>
    </row>
    <row r="147" spans="2:13" x14ac:dyDescent="0.35">
      <c r="B147" s="7" t="s">
        <v>134</v>
      </c>
      <c r="F147" s="20">
        <v>0</v>
      </c>
      <c r="G147" s="19" t="s">
        <v>8</v>
      </c>
      <c r="H147" s="20"/>
      <c r="I147" s="36" t="s">
        <v>342</v>
      </c>
      <c r="J147" s="14" t="s">
        <v>98</v>
      </c>
      <c r="K147" s="14" t="s">
        <v>12</v>
      </c>
      <c r="L147" s="14" t="s">
        <v>310</v>
      </c>
      <c r="M147" s="14">
        <v>13</v>
      </c>
    </row>
    <row r="148" spans="2:13" x14ac:dyDescent="0.35">
      <c r="B148" s="7" t="s">
        <v>117</v>
      </c>
      <c r="F148" s="20">
        <v>0</v>
      </c>
      <c r="G148" s="20">
        <v>11133.01</v>
      </c>
      <c r="H148" s="20">
        <v>8647.76</v>
      </c>
      <c r="I148" s="36" t="s">
        <v>342</v>
      </c>
      <c r="J148" s="14" t="s">
        <v>98</v>
      </c>
      <c r="K148" s="14" t="s">
        <v>12</v>
      </c>
      <c r="L148" s="14" t="s">
        <v>310</v>
      </c>
      <c r="M148" s="14">
        <v>13</v>
      </c>
    </row>
    <row r="149" spans="2:13" x14ac:dyDescent="0.35">
      <c r="B149" s="7" t="s">
        <v>118</v>
      </c>
      <c r="F149" s="20">
        <v>0</v>
      </c>
      <c r="G149" s="20">
        <v>11119.5</v>
      </c>
      <c r="H149" s="20">
        <v>11024.32</v>
      </c>
      <c r="I149" s="36" t="s">
        <v>342</v>
      </c>
      <c r="J149" s="14" t="s">
        <v>98</v>
      </c>
      <c r="K149" s="14" t="s">
        <v>12</v>
      </c>
      <c r="L149" s="14" t="s">
        <v>310</v>
      </c>
      <c r="M149" s="14">
        <v>13</v>
      </c>
    </row>
    <row r="150" spans="2:13" x14ac:dyDescent="0.35">
      <c r="B150" s="7" t="s">
        <v>119</v>
      </c>
      <c r="F150" s="20">
        <v>0</v>
      </c>
      <c r="G150" s="20">
        <v>29632.16</v>
      </c>
      <c r="H150" s="20">
        <v>35985.949999999997</v>
      </c>
      <c r="I150" s="36" t="s">
        <v>342</v>
      </c>
      <c r="J150" s="14" t="s">
        <v>98</v>
      </c>
      <c r="K150" s="14" t="s">
        <v>12</v>
      </c>
      <c r="L150" s="14" t="s">
        <v>310</v>
      </c>
      <c r="M150" s="14">
        <v>13</v>
      </c>
    </row>
    <row r="151" spans="2:13" x14ac:dyDescent="0.35">
      <c r="B151" s="7" t="s">
        <v>377</v>
      </c>
      <c r="F151" s="20">
        <v>0</v>
      </c>
      <c r="G151" s="20">
        <v>242.14</v>
      </c>
      <c r="H151" s="20">
        <v>239.14</v>
      </c>
      <c r="I151" s="36" t="s">
        <v>342</v>
      </c>
      <c r="J151" s="14" t="s">
        <v>98</v>
      </c>
      <c r="K151" s="14" t="s">
        <v>12</v>
      </c>
      <c r="L151" s="14" t="s">
        <v>310</v>
      </c>
      <c r="M151" s="14">
        <v>13</v>
      </c>
    </row>
    <row r="152" spans="2:13" x14ac:dyDescent="0.35">
      <c r="B152" s="7" t="s">
        <v>378</v>
      </c>
      <c r="F152" s="20">
        <v>0</v>
      </c>
      <c r="G152" s="20">
        <v>0.02</v>
      </c>
      <c r="H152" s="20">
        <v>0</v>
      </c>
      <c r="I152" s="36" t="s">
        <v>342</v>
      </c>
      <c r="J152" s="14" t="s">
        <v>98</v>
      </c>
      <c r="K152" s="14" t="s">
        <v>12</v>
      </c>
      <c r="L152" s="14" t="s">
        <v>310</v>
      </c>
      <c r="M152" s="14">
        <v>13</v>
      </c>
    </row>
    <row r="153" spans="2:13" x14ac:dyDescent="0.35">
      <c r="B153" s="7" t="s">
        <v>379</v>
      </c>
      <c r="F153" s="20">
        <v>0</v>
      </c>
      <c r="G153" s="19" t="s">
        <v>8</v>
      </c>
      <c r="H153" s="20">
        <v>103.53</v>
      </c>
      <c r="I153" s="36" t="s">
        <v>342</v>
      </c>
      <c r="J153" s="14" t="s">
        <v>98</v>
      </c>
      <c r="K153" s="14" t="s">
        <v>12</v>
      </c>
      <c r="L153" s="14" t="s">
        <v>310</v>
      </c>
      <c r="M153" s="14">
        <v>13</v>
      </c>
    </row>
    <row r="154" spans="2:13" x14ac:dyDescent="0.35">
      <c r="B154" s="7" t="s">
        <v>120</v>
      </c>
      <c r="F154" s="20">
        <v>0</v>
      </c>
      <c r="G154" s="19" t="s">
        <v>8</v>
      </c>
      <c r="H154" s="20">
        <v>33.9</v>
      </c>
      <c r="I154" s="36" t="s">
        <v>342</v>
      </c>
      <c r="J154" s="14" t="s">
        <v>98</v>
      </c>
      <c r="K154" s="14" t="s">
        <v>12</v>
      </c>
      <c r="L154" s="14" t="s">
        <v>310</v>
      </c>
      <c r="M154" s="14">
        <v>13</v>
      </c>
    </row>
    <row r="155" spans="2:13" x14ac:dyDescent="0.35">
      <c r="B155" s="7" t="s">
        <v>135</v>
      </c>
      <c r="F155" s="20">
        <v>0</v>
      </c>
      <c r="G155" s="19" t="s">
        <v>8</v>
      </c>
      <c r="H155" s="20"/>
      <c r="I155" s="36" t="s">
        <v>342</v>
      </c>
      <c r="J155" s="14" t="s">
        <v>98</v>
      </c>
      <c r="K155" s="14" t="s">
        <v>12</v>
      </c>
      <c r="L155" s="14" t="s">
        <v>310</v>
      </c>
      <c r="M155" s="14">
        <v>13</v>
      </c>
    </row>
    <row r="156" spans="2:13" x14ac:dyDescent="0.35">
      <c r="B156" s="7" t="s">
        <v>136</v>
      </c>
      <c r="F156" s="20">
        <v>0</v>
      </c>
      <c r="G156" s="20">
        <v>24986.240000000002</v>
      </c>
      <c r="H156" s="20">
        <v>17010.84</v>
      </c>
      <c r="I156" s="36" t="s">
        <v>342</v>
      </c>
      <c r="J156" s="14" t="s">
        <v>98</v>
      </c>
      <c r="K156" s="14" t="s">
        <v>12</v>
      </c>
      <c r="L156" s="14" t="s">
        <v>310</v>
      </c>
      <c r="M156" s="14">
        <v>13</v>
      </c>
    </row>
    <row r="157" spans="2:13" x14ac:dyDescent="0.35">
      <c r="B157" s="7" t="s">
        <v>137</v>
      </c>
      <c r="F157" s="20">
        <v>0</v>
      </c>
      <c r="G157" s="20">
        <v>6857.26</v>
      </c>
      <c r="H157" s="20">
        <v>7749.57</v>
      </c>
      <c r="I157" s="36" t="s">
        <v>342</v>
      </c>
      <c r="J157" s="14" t="s">
        <v>98</v>
      </c>
      <c r="K157" s="14" t="s">
        <v>12</v>
      </c>
      <c r="L157" s="14" t="s">
        <v>310</v>
      </c>
      <c r="M157" s="14">
        <v>13</v>
      </c>
    </row>
    <row r="158" spans="2:13" x14ac:dyDescent="0.35">
      <c r="B158" s="7" t="s">
        <v>121</v>
      </c>
      <c r="F158" s="20">
        <v>0</v>
      </c>
      <c r="G158" s="20">
        <v>27311.17</v>
      </c>
      <c r="H158" s="20">
        <v>18434.46</v>
      </c>
      <c r="I158" s="36" t="s">
        <v>342</v>
      </c>
      <c r="J158" s="14" t="s">
        <v>98</v>
      </c>
      <c r="K158" s="14" t="s">
        <v>12</v>
      </c>
      <c r="L158" s="14" t="s">
        <v>310</v>
      </c>
      <c r="M158" s="14">
        <v>13</v>
      </c>
    </row>
    <row r="159" spans="2:13" x14ac:dyDescent="0.35">
      <c r="B159" s="7" t="s">
        <v>138</v>
      </c>
      <c r="F159" s="20">
        <v>0</v>
      </c>
      <c r="G159" s="20">
        <v>10.07</v>
      </c>
      <c r="H159" s="20">
        <v>11.14</v>
      </c>
      <c r="I159" s="36" t="s">
        <v>342</v>
      </c>
      <c r="J159" s="14" t="s">
        <v>98</v>
      </c>
      <c r="K159" s="14" t="s">
        <v>12</v>
      </c>
      <c r="L159" s="14" t="s">
        <v>310</v>
      </c>
      <c r="M159" s="14">
        <v>13</v>
      </c>
    </row>
    <row r="160" spans="2:13" x14ac:dyDescent="0.35">
      <c r="B160" s="7" t="s">
        <v>122</v>
      </c>
      <c r="F160" s="20">
        <v>0</v>
      </c>
      <c r="G160" s="20">
        <v>33.700000000000003</v>
      </c>
      <c r="H160" s="20">
        <v>31.92</v>
      </c>
      <c r="I160" s="36" t="s">
        <v>342</v>
      </c>
      <c r="J160" s="14" t="s">
        <v>98</v>
      </c>
      <c r="K160" s="14" t="s">
        <v>12</v>
      </c>
      <c r="L160" s="14" t="s">
        <v>310</v>
      </c>
      <c r="M160" s="14">
        <v>13</v>
      </c>
    </row>
    <row r="161" spans="2:13" x14ac:dyDescent="0.35">
      <c r="B161" s="7" t="s">
        <v>123</v>
      </c>
      <c r="F161" s="20">
        <v>0</v>
      </c>
      <c r="G161" s="20">
        <v>25.5</v>
      </c>
      <c r="H161" s="20">
        <v>45.06</v>
      </c>
      <c r="I161" s="36" t="s">
        <v>342</v>
      </c>
      <c r="J161" s="14" t="s">
        <v>98</v>
      </c>
      <c r="K161" s="14" t="s">
        <v>12</v>
      </c>
      <c r="L161" s="14" t="s">
        <v>310</v>
      </c>
      <c r="M161" s="14">
        <v>13</v>
      </c>
    </row>
    <row r="162" spans="2:13" x14ac:dyDescent="0.35">
      <c r="B162" s="7" t="s">
        <v>139</v>
      </c>
      <c r="F162" s="20">
        <v>0</v>
      </c>
      <c r="G162" s="20">
        <v>829.54</v>
      </c>
      <c r="H162" s="20">
        <v>1060.42</v>
      </c>
      <c r="I162" s="36" t="s">
        <v>342</v>
      </c>
      <c r="J162" s="14" t="s">
        <v>98</v>
      </c>
      <c r="K162" s="14" t="s">
        <v>12</v>
      </c>
      <c r="L162" s="14" t="s">
        <v>310</v>
      </c>
      <c r="M162" s="14">
        <v>13</v>
      </c>
    </row>
    <row r="163" spans="2:13" x14ac:dyDescent="0.35">
      <c r="B163" s="7" t="s">
        <v>124</v>
      </c>
      <c r="F163" s="20">
        <v>0</v>
      </c>
      <c r="G163" s="20">
        <v>1.51</v>
      </c>
      <c r="H163" s="20">
        <v>3.26</v>
      </c>
      <c r="I163" s="36" t="s">
        <v>342</v>
      </c>
      <c r="J163" s="14" t="s">
        <v>98</v>
      </c>
      <c r="K163" s="14" t="s">
        <v>12</v>
      </c>
      <c r="L163" s="14" t="s">
        <v>310</v>
      </c>
      <c r="M163" s="14">
        <v>13</v>
      </c>
    </row>
    <row r="164" spans="2:13" x14ac:dyDescent="0.35">
      <c r="B164" s="7" t="s">
        <v>140</v>
      </c>
      <c r="F164" s="20">
        <v>0</v>
      </c>
      <c r="G164" s="20">
        <v>465.13</v>
      </c>
      <c r="H164" s="20">
        <v>3527.17</v>
      </c>
      <c r="I164" s="36" t="s">
        <v>342</v>
      </c>
      <c r="J164" s="14" t="s">
        <v>98</v>
      </c>
      <c r="K164" s="14" t="s">
        <v>12</v>
      </c>
      <c r="L164" s="14" t="s">
        <v>310</v>
      </c>
      <c r="M164" s="14">
        <v>13</v>
      </c>
    </row>
    <row r="165" spans="2:13" x14ac:dyDescent="0.35">
      <c r="B165" s="7" t="s">
        <v>141</v>
      </c>
      <c r="F165" s="20">
        <v>0</v>
      </c>
      <c r="G165" s="20">
        <v>24450.1</v>
      </c>
      <c r="H165" s="20">
        <v>47853.85</v>
      </c>
      <c r="I165" s="36" t="s">
        <v>342</v>
      </c>
      <c r="J165" s="14" t="s">
        <v>98</v>
      </c>
      <c r="K165" s="14" t="s">
        <v>12</v>
      </c>
      <c r="L165" s="14" t="s">
        <v>310</v>
      </c>
      <c r="M165" s="14">
        <v>13</v>
      </c>
    </row>
    <row r="166" spans="2:13" x14ac:dyDescent="0.35">
      <c r="B166" s="7" t="s">
        <v>142</v>
      </c>
      <c r="F166" s="20">
        <v>0</v>
      </c>
      <c r="G166" s="20">
        <v>3561.87</v>
      </c>
      <c r="H166" s="20">
        <v>3273.87</v>
      </c>
      <c r="I166" s="36" t="s">
        <v>342</v>
      </c>
      <c r="J166" s="14" t="s">
        <v>98</v>
      </c>
      <c r="K166" s="14" t="s">
        <v>12</v>
      </c>
      <c r="L166" s="14" t="s">
        <v>310</v>
      </c>
      <c r="M166" s="14">
        <v>13</v>
      </c>
    </row>
    <row r="167" spans="2:13" x14ac:dyDescent="0.35">
      <c r="B167" s="7" t="s">
        <v>125</v>
      </c>
      <c r="F167" s="20">
        <v>0</v>
      </c>
      <c r="G167" s="20">
        <v>142.74</v>
      </c>
      <c r="H167" s="20">
        <v>120.46</v>
      </c>
      <c r="I167" s="36" t="s">
        <v>342</v>
      </c>
      <c r="J167" s="14" t="s">
        <v>98</v>
      </c>
      <c r="K167" s="14" t="s">
        <v>12</v>
      </c>
      <c r="L167" s="14" t="s">
        <v>310</v>
      </c>
      <c r="M167" s="14">
        <v>13</v>
      </c>
    </row>
    <row r="168" spans="2:13" x14ac:dyDescent="0.35">
      <c r="B168" s="7" t="s">
        <v>126</v>
      </c>
      <c r="F168" s="20">
        <v>0</v>
      </c>
      <c r="G168" s="20">
        <v>14839.37</v>
      </c>
      <c r="H168" s="20">
        <v>19947.080000000002</v>
      </c>
      <c r="I168" s="36" t="s">
        <v>342</v>
      </c>
      <c r="J168" s="14" t="s">
        <v>98</v>
      </c>
      <c r="K168" s="14" t="s">
        <v>12</v>
      </c>
      <c r="L168" s="14" t="s">
        <v>310</v>
      </c>
      <c r="M168" s="14">
        <v>13</v>
      </c>
    </row>
    <row r="169" spans="2:13" x14ac:dyDescent="0.35">
      <c r="B169" s="7" t="s">
        <v>143</v>
      </c>
      <c r="F169" s="20">
        <v>0</v>
      </c>
      <c r="G169" s="20">
        <v>10960.58</v>
      </c>
      <c r="H169" s="20">
        <v>15189.76</v>
      </c>
      <c r="I169" s="36" t="s">
        <v>342</v>
      </c>
      <c r="J169" s="14" t="s">
        <v>98</v>
      </c>
      <c r="K169" s="14" t="s">
        <v>12</v>
      </c>
      <c r="L169" s="14" t="s">
        <v>310</v>
      </c>
      <c r="M169" s="14">
        <v>13</v>
      </c>
    </row>
    <row r="170" spans="2:13" x14ac:dyDescent="0.35">
      <c r="B170" s="7" t="s">
        <v>127</v>
      </c>
      <c r="F170" s="20">
        <v>0</v>
      </c>
      <c r="G170" s="20">
        <v>46448.34</v>
      </c>
      <c r="H170" s="20">
        <v>57606.58</v>
      </c>
      <c r="I170" s="36" t="s">
        <v>342</v>
      </c>
      <c r="J170" s="14" t="s">
        <v>98</v>
      </c>
      <c r="K170" s="14" t="s">
        <v>12</v>
      </c>
      <c r="L170" s="14" t="s">
        <v>310</v>
      </c>
      <c r="M170" s="14">
        <v>13</v>
      </c>
    </row>
    <row r="171" spans="2:13" x14ac:dyDescent="0.35">
      <c r="B171" s="7" t="s">
        <v>128</v>
      </c>
      <c r="F171" s="20">
        <v>0</v>
      </c>
      <c r="G171" s="20">
        <v>13528.09</v>
      </c>
      <c r="H171" s="20">
        <v>1816.02</v>
      </c>
      <c r="I171" s="36" t="s">
        <v>342</v>
      </c>
      <c r="J171" s="14" t="s">
        <v>98</v>
      </c>
      <c r="K171" s="14" t="s">
        <v>12</v>
      </c>
      <c r="L171" s="14" t="s">
        <v>310</v>
      </c>
      <c r="M171" s="14">
        <v>13</v>
      </c>
    </row>
    <row r="172" spans="2:13" x14ac:dyDescent="0.35">
      <c r="B172" s="7" t="s">
        <v>129</v>
      </c>
      <c r="F172" s="20">
        <v>0</v>
      </c>
      <c r="G172" s="19" t="s">
        <v>8</v>
      </c>
      <c r="H172" s="20">
        <v>6.57</v>
      </c>
      <c r="I172" s="36" t="s">
        <v>342</v>
      </c>
      <c r="J172" s="14" t="s">
        <v>98</v>
      </c>
      <c r="K172" s="14" t="s">
        <v>12</v>
      </c>
      <c r="L172" s="14" t="s">
        <v>310</v>
      </c>
      <c r="M172" s="14">
        <v>13</v>
      </c>
    </row>
    <row r="173" spans="2:13" x14ac:dyDescent="0.35">
      <c r="B173" s="7" t="s">
        <v>130</v>
      </c>
      <c r="F173" s="20">
        <v>0</v>
      </c>
      <c r="G173" s="20">
        <v>3586.05</v>
      </c>
      <c r="H173" s="20">
        <v>3854.82</v>
      </c>
      <c r="I173" s="36" t="s">
        <v>342</v>
      </c>
      <c r="J173" s="14" t="s">
        <v>98</v>
      </c>
      <c r="K173" s="14" t="s">
        <v>12</v>
      </c>
      <c r="L173" s="14" t="s">
        <v>310</v>
      </c>
      <c r="M173" s="14">
        <v>13</v>
      </c>
    </row>
    <row r="174" spans="2:13" x14ac:dyDescent="0.35">
      <c r="B174" s="16" t="s">
        <v>14</v>
      </c>
      <c r="C174" s="16"/>
      <c r="D174" s="16"/>
      <c r="E174" s="16"/>
      <c r="F174" s="20">
        <v>0</v>
      </c>
      <c r="G174" s="38">
        <v>283144.86</v>
      </c>
      <c r="H174" s="38">
        <v>339109.44</v>
      </c>
    </row>
    <row r="176" spans="2:13" x14ac:dyDescent="0.35">
      <c r="B176" s="16" t="s">
        <v>10</v>
      </c>
      <c r="F176" s="18"/>
      <c r="G176" s="18"/>
      <c r="H176" s="18"/>
    </row>
    <row r="177" spans="2:13" ht="109.5" customHeight="1" x14ac:dyDescent="0.35">
      <c r="B177" s="293" t="s">
        <v>380</v>
      </c>
      <c r="C177" s="294"/>
      <c r="D177" s="294"/>
      <c r="E177" s="294"/>
      <c r="F177" s="294"/>
      <c r="G177" s="294"/>
      <c r="H177" s="294"/>
      <c r="I177" s="294"/>
      <c r="J177" s="294"/>
      <c r="K177" s="294"/>
      <c r="L177" s="294"/>
      <c r="M177" s="295"/>
    </row>
    <row r="180" spans="2:13" ht="15" customHeight="1" x14ac:dyDescent="0.35">
      <c r="J180" s="292" t="s">
        <v>234</v>
      </c>
      <c r="K180" s="292"/>
      <c r="L180" s="292"/>
      <c r="M180" s="292"/>
    </row>
    <row r="181" spans="2:13" ht="18.75" thickBot="1" x14ac:dyDescent="0.4">
      <c r="B181" s="10" t="s">
        <v>381</v>
      </c>
      <c r="C181" s="10"/>
      <c r="D181" s="10"/>
      <c r="E181" s="10"/>
      <c r="F181" s="11">
        <v>2020</v>
      </c>
      <c r="G181" s="12">
        <v>2021</v>
      </c>
      <c r="H181" s="12">
        <v>2022</v>
      </c>
      <c r="I181" s="27" t="s">
        <v>0</v>
      </c>
      <c r="J181" s="13" t="s">
        <v>1</v>
      </c>
      <c r="K181" s="13" t="s">
        <v>2</v>
      </c>
      <c r="L181" s="13" t="s">
        <v>3</v>
      </c>
      <c r="M181" s="13" t="s">
        <v>4</v>
      </c>
    </row>
    <row r="182" spans="2:13" ht="15" customHeight="1" thickTop="1" x14ac:dyDescent="0.35">
      <c r="B182" s="7" t="s">
        <v>131</v>
      </c>
      <c r="F182" s="20">
        <v>0</v>
      </c>
      <c r="G182" s="46">
        <v>2029.07</v>
      </c>
      <c r="H182" s="20">
        <v>727.26</v>
      </c>
      <c r="I182" s="36" t="s">
        <v>342</v>
      </c>
      <c r="J182" s="14" t="s">
        <v>98</v>
      </c>
      <c r="K182" s="14" t="s">
        <v>12</v>
      </c>
      <c r="L182" s="14" t="s">
        <v>310</v>
      </c>
      <c r="M182" s="14">
        <v>13</v>
      </c>
    </row>
    <row r="183" spans="2:13" x14ac:dyDescent="0.35">
      <c r="B183" s="7" t="s">
        <v>106</v>
      </c>
      <c r="F183" s="20">
        <v>0</v>
      </c>
      <c r="G183" s="20">
        <v>0</v>
      </c>
      <c r="H183" s="20">
        <v>0</v>
      </c>
      <c r="I183" s="36" t="s">
        <v>342</v>
      </c>
      <c r="J183" s="14" t="s">
        <v>98</v>
      </c>
      <c r="K183" s="14" t="s">
        <v>12</v>
      </c>
      <c r="L183" s="14" t="s">
        <v>310</v>
      </c>
      <c r="M183" s="14">
        <v>13</v>
      </c>
    </row>
    <row r="184" spans="2:13" x14ac:dyDescent="0.35">
      <c r="B184" s="7" t="s">
        <v>107</v>
      </c>
      <c r="F184" s="20">
        <v>0</v>
      </c>
      <c r="G184" s="20">
        <v>0</v>
      </c>
      <c r="H184" s="20">
        <v>0</v>
      </c>
      <c r="I184" s="36" t="s">
        <v>342</v>
      </c>
      <c r="J184" s="14" t="s">
        <v>98</v>
      </c>
      <c r="K184" s="14" t="s">
        <v>12</v>
      </c>
      <c r="L184" s="14" t="s">
        <v>310</v>
      </c>
      <c r="M184" s="14">
        <v>13</v>
      </c>
    </row>
    <row r="185" spans="2:13" x14ac:dyDescent="0.35">
      <c r="B185" s="7" t="s">
        <v>132</v>
      </c>
      <c r="F185" s="20">
        <v>0</v>
      </c>
      <c r="G185" s="20">
        <v>3024.29</v>
      </c>
      <c r="H185" s="20">
        <v>1166.3</v>
      </c>
      <c r="I185" s="36" t="s">
        <v>342</v>
      </c>
      <c r="J185" s="14" t="s">
        <v>98</v>
      </c>
      <c r="K185" s="14" t="s">
        <v>12</v>
      </c>
      <c r="L185" s="14" t="s">
        <v>310</v>
      </c>
      <c r="M185" s="14">
        <v>13</v>
      </c>
    </row>
    <row r="186" spans="2:13" x14ac:dyDescent="0.35">
      <c r="B186" s="7" t="s">
        <v>108</v>
      </c>
      <c r="F186" s="20">
        <v>0</v>
      </c>
      <c r="G186" s="20">
        <v>0</v>
      </c>
      <c r="H186" s="20">
        <v>0</v>
      </c>
      <c r="I186" s="36" t="s">
        <v>342</v>
      </c>
      <c r="J186" s="14" t="s">
        <v>98</v>
      </c>
      <c r="K186" s="14" t="s">
        <v>12</v>
      </c>
      <c r="L186" s="14" t="s">
        <v>310</v>
      </c>
      <c r="M186" s="14">
        <v>13</v>
      </c>
    </row>
    <row r="187" spans="2:13" x14ac:dyDescent="0.35">
      <c r="B187" s="7" t="s">
        <v>109</v>
      </c>
      <c r="F187" s="20">
        <v>0</v>
      </c>
      <c r="G187" s="20">
        <v>1923.89</v>
      </c>
      <c r="H187" s="20">
        <v>1570.68</v>
      </c>
      <c r="I187" s="36" t="s">
        <v>342</v>
      </c>
      <c r="J187" s="14" t="s">
        <v>98</v>
      </c>
      <c r="K187" s="14" t="s">
        <v>12</v>
      </c>
      <c r="L187" s="14" t="s">
        <v>310</v>
      </c>
      <c r="M187" s="14">
        <v>13</v>
      </c>
    </row>
    <row r="188" spans="2:13" x14ac:dyDescent="0.35">
      <c r="B188" s="7" t="s">
        <v>133</v>
      </c>
      <c r="F188" s="20">
        <v>0</v>
      </c>
      <c r="G188" s="20">
        <v>418.42</v>
      </c>
      <c r="H188" s="20">
        <v>172.6</v>
      </c>
      <c r="I188" s="36" t="s">
        <v>342</v>
      </c>
      <c r="J188" s="14" t="s">
        <v>98</v>
      </c>
      <c r="K188" s="14" t="s">
        <v>12</v>
      </c>
      <c r="L188" s="14" t="s">
        <v>310</v>
      </c>
      <c r="M188" s="14">
        <v>13</v>
      </c>
    </row>
    <row r="189" spans="2:13" x14ac:dyDescent="0.35">
      <c r="B189" s="7" t="s">
        <v>110</v>
      </c>
      <c r="F189" s="20">
        <v>0</v>
      </c>
      <c r="G189" s="19" t="s">
        <v>8</v>
      </c>
      <c r="H189" s="20">
        <v>3.62</v>
      </c>
      <c r="I189" s="36" t="s">
        <v>342</v>
      </c>
      <c r="J189" s="14" t="s">
        <v>98</v>
      </c>
      <c r="K189" s="14" t="s">
        <v>12</v>
      </c>
      <c r="L189" s="14" t="s">
        <v>310</v>
      </c>
      <c r="M189" s="14">
        <v>13</v>
      </c>
    </row>
    <row r="190" spans="2:13" x14ac:dyDescent="0.35">
      <c r="B190" s="7" t="s">
        <v>111</v>
      </c>
      <c r="F190" s="20">
        <v>0</v>
      </c>
      <c r="G190" s="19" t="s">
        <v>8</v>
      </c>
      <c r="H190" s="20">
        <v>8.41</v>
      </c>
      <c r="I190" s="36" t="s">
        <v>342</v>
      </c>
      <c r="J190" s="14" t="s">
        <v>98</v>
      </c>
      <c r="K190" s="14" t="s">
        <v>12</v>
      </c>
      <c r="L190" s="14" t="s">
        <v>310</v>
      </c>
      <c r="M190" s="14">
        <v>13</v>
      </c>
    </row>
    <row r="191" spans="2:13" x14ac:dyDescent="0.35">
      <c r="B191" s="7" t="s">
        <v>112</v>
      </c>
      <c r="F191" s="20">
        <v>0</v>
      </c>
      <c r="G191" s="19" t="s">
        <v>8</v>
      </c>
      <c r="H191" s="20">
        <v>6.59</v>
      </c>
      <c r="I191" s="36" t="s">
        <v>342</v>
      </c>
      <c r="J191" s="14" t="s">
        <v>98</v>
      </c>
      <c r="K191" s="14" t="s">
        <v>12</v>
      </c>
      <c r="L191" s="14" t="s">
        <v>310</v>
      </c>
      <c r="M191" s="14">
        <v>13</v>
      </c>
    </row>
    <row r="192" spans="2:13" x14ac:dyDescent="0.35">
      <c r="B192" s="7" t="s">
        <v>113</v>
      </c>
      <c r="F192" s="20">
        <v>0</v>
      </c>
      <c r="G192" s="19" t="s">
        <v>8</v>
      </c>
      <c r="H192" s="20">
        <v>8.8000000000000007</v>
      </c>
      <c r="I192" s="36" t="s">
        <v>342</v>
      </c>
      <c r="J192" s="14" t="s">
        <v>98</v>
      </c>
      <c r="K192" s="14" t="s">
        <v>12</v>
      </c>
      <c r="L192" s="14" t="s">
        <v>310</v>
      </c>
      <c r="M192" s="14">
        <v>13</v>
      </c>
    </row>
    <row r="193" spans="2:13" x14ac:dyDescent="0.35">
      <c r="B193" s="7" t="s">
        <v>114</v>
      </c>
      <c r="F193" s="20">
        <v>0</v>
      </c>
      <c r="G193" s="19" t="s">
        <v>8</v>
      </c>
      <c r="H193" s="20">
        <v>0.77</v>
      </c>
      <c r="I193" s="36" t="s">
        <v>342</v>
      </c>
      <c r="J193" s="14" t="s">
        <v>98</v>
      </c>
      <c r="K193" s="14" t="s">
        <v>12</v>
      </c>
      <c r="L193" s="14" t="s">
        <v>310</v>
      </c>
      <c r="M193" s="14">
        <v>13</v>
      </c>
    </row>
    <row r="194" spans="2:13" x14ac:dyDescent="0.35">
      <c r="B194" s="7" t="s">
        <v>115</v>
      </c>
      <c r="F194" s="20">
        <v>0</v>
      </c>
      <c r="G194" s="19" t="s">
        <v>8</v>
      </c>
      <c r="H194" s="20">
        <v>1.92</v>
      </c>
      <c r="I194" s="36" t="s">
        <v>342</v>
      </c>
      <c r="J194" s="14" t="s">
        <v>98</v>
      </c>
      <c r="K194" s="14" t="s">
        <v>12</v>
      </c>
      <c r="L194" s="14" t="s">
        <v>310</v>
      </c>
      <c r="M194" s="14">
        <v>13</v>
      </c>
    </row>
    <row r="195" spans="2:13" x14ac:dyDescent="0.35">
      <c r="B195" s="7" t="s">
        <v>116</v>
      </c>
      <c r="F195" s="20">
        <v>0</v>
      </c>
      <c r="G195" s="19" t="s">
        <v>8</v>
      </c>
      <c r="H195" s="20">
        <v>1.37</v>
      </c>
      <c r="I195" s="36" t="s">
        <v>342</v>
      </c>
      <c r="J195" s="14" t="s">
        <v>98</v>
      </c>
      <c r="K195" s="14" t="s">
        <v>12</v>
      </c>
      <c r="L195" s="14" t="s">
        <v>310</v>
      </c>
      <c r="M195" s="14">
        <v>13</v>
      </c>
    </row>
    <row r="196" spans="2:13" x14ac:dyDescent="0.35">
      <c r="B196" s="7" t="s">
        <v>134</v>
      </c>
      <c r="F196" s="20">
        <v>0</v>
      </c>
      <c r="G196" s="19" t="s">
        <v>8</v>
      </c>
      <c r="H196" s="20">
        <v>4.41</v>
      </c>
      <c r="I196" s="36" t="s">
        <v>342</v>
      </c>
      <c r="J196" s="14" t="s">
        <v>98</v>
      </c>
      <c r="K196" s="14" t="s">
        <v>12</v>
      </c>
      <c r="L196" s="14" t="s">
        <v>310</v>
      </c>
      <c r="M196" s="14">
        <v>13</v>
      </c>
    </row>
    <row r="197" spans="2:13" x14ac:dyDescent="0.35">
      <c r="B197" s="7" t="s">
        <v>117</v>
      </c>
      <c r="F197" s="20">
        <v>0</v>
      </c>
      <c r="G197" s="20">
        <v>12.34</v>
      </c>
      <c r="H197" s="20">
        <v>643.38</v>
      </c>
      <c r="I197" s="36" t="s">
        <v>342</v>
      </c>
      <c r="J197" s="14" t="s">
        <v>98</v>
      </c>
      <c r="K197" s="14" t="s">
        <v>12</v>
      </c>
      <c r="L197" s="14" t="s">
        <v>310</v>
      </c>
      <c r="M197" s="14">
        <v>13</v>
      </c>
    </row>
    <row r="198" spans="2:13" x14ac:dyDescent="0.35">
      <c r="B198" s="7" t="s">
        <v>118</v>
      </c>
      <c r="F198" s="20">
        <v>0</v>
      </c>
      <c r="G198" s="20">
        <v>651.11</v>
      </c>
      <c r="H198" s="20">
        <v>535.61</v>
      </c>
      <c r="I198" s="36" t="s">
        <v>342</v>
      </c>
      <c r="J198" s="14" t="s">
        <v>98</v>
      </c>
      <c r="K198" s="14" t="s">
        <v>12</v>
      </c>
      <c r="L198" s="14" t="s">
        <v>310</v>
      </c>
      <c r="M198" s="14">
        <v>13</v>
      </c>
    </row>
    <row r="199" spans="2:13" x14ac:dyDescent="0.35">
      <c r="B199" s="7" t="s">
        <v>119</v>
      </c>
      <c r="F199" s="20">
        <v>0</v>
      </c>
      <c r="G199" s="20">
        <v>605.79999999999995</v>
      </c>
      <c r="H199" s="20">
        <v>1976.73</v>
      </c>
      <c r="I199" s="36" t="s">
        <v>342</v>
      </c>
      <c r="J199" s="14" t="s">
        <v>98</v>
      </c>
      <c r="K199" s="14" t="s">
        <v>12</v>
      </c>
      <c r="L199" s="14" t="s">
        <v>310</v>
      </c>
      <c r="M199" s="14">
        <v>13</v>
      </c>
    </row>
    <row r="200" spans="2:13" x14ac:dyDescent="0.35">
      <c r="B200" s="7" t="s">
        <v>382</v>
      </c>
      <c r="F200" s="20">
        <v>0</v>
      </c>
      <c r="G200" s="20">
        <v>3044.3</v>
      </c>
      <c r="H200" s="20">
        <v>0</v>
      </c>
      <c r="I200" s="36" t="s">
        <v>342</v>
      </c>
      <c r="J200" s="14" t="s">
        <v>98</v>
      </c>
      <c r="K200" s="14" t="s">
        <v>12</v>
      </c>
      <c r="L200" s="14" t="s">
        <v>310</v>
      </c>
      <c r="M200" s="14">
        <v>13</v>
      </c>
    </row>
    <row r="201" spans="2:13" x14ac:dyDescent="0.35">
      <c r="B201" s="7" t="s">
        <v>383</v>
      </c>
      <c r="F201" s="20">
        <v>0</v>
      </c>
      <c r="G201" s="20">
        <v>0</v>
      </c>
      <c r="H201" s="20">
        <v>1.26</v>
      </c>
      <c r="I201" s="36" t="s">
        <v>342</v>
      </c>
      <c r="J201" s="14" t="s">
        <v>98</v>
      </c>
      <c r="K201" s="14" t="s">
        <v>12</v>
      </c>
      <c r="L201" s="14" t="s">
        <v>310</v>
      </c>
      <c r="M201" s="14">
        <v>13</v>
      </c>
    </row>
    <row r="202" spans="2:13" x14ac:dyDescent="0.35">
      <c r="B202" s="7" t="s">
        <v>379</v>
      </c>
      <c r="F202" s="20">
        <v>0</v>
      </c>
      <c r="G202" s="20">
        <v>3.28</v>
      </c>
      <c r="H202" s="20">
        <v>1.36</v>
      </c>
      <c r="I202" s="36" t="s">
        <v>342</v>
      </c>
      <c r="J202" s="14" t="s">
        <v>98</v>
      </c>
      <c r="K202" s="14" t="s">
        <v>12</v>
      </c>
      <c r="L202" s="14" t="s">
        <v>310</v>
      </c>
      <c r="M202" s="14">
        <v>13</v>
      </c>
    </row>
    <row r="203" spans="2:13" x14ac:dyDescent="0.35">
      <c r="B203" s="7" t="s">
        <v>120</v>
      </c>
      <c r="F203" s="20">
        <v>0</v>
      </c>
      <c r="G203" s="19" t="s">
        <v>8</v>
      </c>
      <c r="H203" s="20">
        <v>656.33</v>
      </c>
      <c r="I203" s="36" t="s">
        <v>342</v>
      </c>
      <c r="J203" s="14" t="s">
        <v>98</v>
      </c>
      <c r="K203" s="14" t="s">
        <v>12</v>
      </c>
      <c r="L203" s="14" t="s">
        <v>310</v>
      </c>
      <c r="M203" s="14">
        <v>13</v>
      </c>
    </row>
    <row r="204" spans="2:13" x14ac:dyDescent="0.35">
      <c r="B204" s="7" t="s">
        <v>135</v>
      </c>
      <c r="F204" s="20">
        <v>0</v>
      </c>
      <c r="G204" s="19" t="s">
        <v>8</v>
      </c>
      <c r="H204" s="20">
        <v>2.9</v>
      </c>
      <c r="I204" s="36" t="s">
        <v>342</v>
      </c>
      <c r="J204" s="14" t="s">
        <v>98</v>
      </c>
      <c r="K204" s="14" t="s">
        <v>12</v>
      </c>
      <c r="L204" s="14" t="s">
        <v>310</v>
      </c>
      <c r="M204" s="14">
        <v>13</v>
      </c>
    </row>
    <row r="205" spans="2:13" x14ac:dyDescent="0.35">
      <c r="B205" s="7" t="s">
        <v>136</v>
      </c>
      <c r="F205" s="20">
        <v>0</v>
      </c>
      <c r="G205" s="20">
        <v>1689.44</v>
      </c>
      <c r="H205" s="20">
        <v>531.67999999999995</v>
      </c>
      <c r="I205" s="36" t="s">
        <v>342</v>
      </c>
      <c r="J205" s="14" t="s">
        <v>98</v>
      </c>
      <c r="K205" s="14" t="s">
        <v>12</v>
      </c>
      <c r="L205" s="14" t="s">
        <v>310</v>
      </c>
      <c r="M205" s="14">
        <v>13</v>
      </c>
    </row>
    <row r="206" spans="2:13" x14ac:dyDescent="0.35">
      <c r="B206" s="7" t="s">
        <v>137</v>
      </c>
      <c r="F206" s="20">
        <v>0</v>
      </c>
      <c r="G206" s="20">
        <v>1869.16</v>
      </c>
      <c r="H206" s="20">
        <v>795.18</v>
      </c>
      <c r="I206" s="36" t="s">
        <v>342</v>
      </c>
      <c r="J206" s="14" t="s">
        <v>98</v>
      </c>
      <c r="K206" s="14" t="s">
        <v>12</v>
      </c>
      <c r="L206" s="14" t="s">
        <v>310</v>
      </c>
      <c r="M206" s="14">
        <v>13</v>
      </c>
    </row>
    <row r="207" spans="2:13" x14ac:dyDescent="0.35">
      <c r="B207" s="7" t="s">
        <v>121</v>
      </c>
      <c r="F207" s="20">
        <v>0</v>
      </c>
      <c r="G207" s="20">
        <v>775.47</v>
      </c>
      <c r="H207" s="20">
        <v>623.07000000000005</v>
      </c>
      <c r="I207" s="36" t="s">
        <v>342</v>
      </c>
      <c r="J207" s="14" t="s">
        <v>98</v>
      </c>
      <c r="K207" s="14" t="s">
        <v>12</v>
      </c>
      <c r="L207" s="14" t="s">
        <v>310</v>
      </c>
      <c r="M207" s="14">
        <v>13</v>
      </c>
    </row>
    <row r="208" spans="2:13" x14ac:dyDescent="0.35">
      <c r="B208" s="7" t="s">
        <v>138</v>
      </c>
      <c r="F208" s="20">
        <v>0</v>
      </c>
      <c r="G208" s="20">
        <v>59.99</v>
      </c>
      <c r="H208" s="20">
        <v>18.53</v>
      </c>
      <c r="I208" s="36" t="s">
        <v>342</v>
      </c>
      <c r="J208" s="14" t="s">
        <v>98</v>
      </c>
      <c r="K208" s="14" t="s">
        <v>12</v>
      </c>
      <c r="L208" s="14" t="s">
        <v>310</v>
      </c>
      <c r="M208" s="14">
        <v>13</v>
      </c>
    </row>
    <row r="209" spans="2:13" x14ac:dyDescent="0.35">
      <c r="B209" s="7" t="s">
        <v>122</v>
      </c>
      <c r="F209" s="20">
        <v>0</v>
      </c>
      <c r="G209" s="20">
        <v>0</v>
      </c>
      <c r="H209" s="20">
        <v>0</v>
      </c>
      <c r="I209" s="36" t="s">
        <v>342</v>
      </c>
      <c r="J209" s="14" t="s">
        <v>98</v>
      </c>
      <c r="K209" s="14" t="s">
        <v>12</v>
      </c>
      <c r="L209" s="14" t="s">
        <v>310</v>
      </c>
      <c r="M209" s="14">
        <v>13</v>
      </c>
    </row>
    <row r="210" spans="2:13" x14ac:dyDescent="0.35">
      <c r="B210" s="7" t="s">
        <v>123</v>
      </c>
      <c r="F210" s="20">
        <v>0</v>
      </c>
      <c r="G210" s="20"/>
      <c r="H210" s="20"/>
      <c r="I210" s="36" t="s">
        <v>342</v>
      </c>
      <c r="J210" s="14" t="s">
        <v>98</v>
      </c>
      <c r="K210" s="14" t="s">
        <v>12</v>
      </c>
      <c r="L210" s="14" t="s">
        <v>310</v>
      </c>
      <c r="M210" s="14">
        <v>13</v>
      </c>
    </row>
    <row r="211" spans="2:13" x14ac:dyDescent="0.35">
      <c r="B211" s="7" t="s">
        <v>139</v>
      </c>
      <c r="F211" s="20">
        <v>0</v>
      </c>
      <c r="G211" s="20">
        <v>2114.5300000000002</v>
      </c>
      <c r="H211" s="20">
        <v>778.92</v>
      </c>
      <c r="I211" s="36" t="s">
        <v>342</v>
      </c>
      <c r="J211" s="14" t="s">
        <v>98</v>
      </c>
      <c r="K211" s="14" t="s">
        <v>12</v>
      </c>
      <c r="L211" s="14" t="s">
        <v>310</v>
      </c>
      <c r="M211" s="14">
        <v>13</v>
      </c>
    </row>
    <row r="212" spans="2:13" x14ac:dyDescent="0.35">
      <c r="B212" s="7" t="s">
        <v>124</v>
      </c>
      <c r="F212" s="20">
        <v>0</v>
      </c>
      <c r="G212" s="20">
        <v>4.75</v>
      </c>
      <c r="H212" s="20">
        <v>1.69</v>
      </c>
      <c r="I212" s="36" t="s">
        <v>342</v>
      </c>
      <c r="J212" s="14" t="s">
        <v>98</v>
      </c>
      <c r="K212" s="14" t="s">
        <v>12</v>
      </c>
      <c r="L212" s="14" t="s">
        <v>310</v>
      </c>
      <c r="M212" s="14">
        <v>13</v>
      </c>
    </row>
    <row r="213" spans="2:13" x14ac:dyDescent="0.35">
      <c r="B213" s="7" t="s">
        <v>140</v>
      </c>
      <c r="F213" s="20">
        <v>0</v>
      </c>
      <c r="G213" s="20">
        <v>945.71</v>
      </c>
      <c r="H213" s="20">
        <v>748.56</v>
      </c>
      <c r="I213" s="36" t="s">
        <v>342</v>
      </c>
      <c r="J213" s="14" t="s">
        <v>98</v>
      </c>
      <c r="K213" s="14" t="s">
        <v>12</v>
      </c>
      <c r="L213" s="14" t="s">
        <v>310</v>
      </c>
      <c r="M213" s="14">
        <v>13</v>
      </c>
    </row>
    <row r="214" spans="2:13" x14ac:dyDescent="0.35">
      <c r="B214" s="7" t="s">
        <v>141</v>
      </c>
      <c r="F214" s="20">
        <v>0</v>
      </c>
      <c r="G214" s="20">
        <v>4833.4399999999996</v>
      </c>
      <c r="H214" s="20">
        <v>1775.45</v>
      </c>
      <c r="I214" s="36" t="s">
        <v>342</v>
      </c>
      <c r="J214" s="14" t="s">
        <v>98</v>
      </c>
      <c r="K214" s="14" t="s">
        <v>12</v>
      </c>
      <c r="L214" s="14" t="s">
        <v>310</v>
      </c>
      <c r="M214" s="14">
        <v>13</v>
      </c>
    </row>
    <row r="215" spans="2:13" x14ac:dyDescent="0.35">
      <c r="B215" s="7" t="s">
        <v>142</v>
      </c>
      <c r="F215" s="20">
        <v>0</v>
      </c>
      <c r="G215" s="20">
        <v>1823.32</v>
      </c>
      <c r="H215" s="20">
        <v>670.93</v>
      </c>
      <c r="I215" s="36" t="s">
        <v>342</v>
      </c>
      <c r="J215" s="14" t="s">
        <v>98</v>
      </c>
      <c r="K215" s="14" t="s">
        <v>12</v>
      </c>
      <c r="L215" s="14" t="s">
        <v>310</v>
      </c>
      <c r="M215" s="14">
        <v>13</v>
      </c>
    </row>
    <row r="216" spans="2:13" x14ac:dyDescent="0.35">
      <c r="B216" s="7" t="s">
        <v>125</v>
      </c>
      <c r="F216" s="20">
        <v>0</v>
      </c>
      <c r="G216" s="20">
        <v>2494.9299999999998</v>
      </c>
      <c r="H216" s="20">
        <v>2529.14</v>
      </c>
      <c r="I216" s="36" t="s">
        <v>342</v>
      </c>
      <c r="J216" s="14" t="s">
        <v>98</v>
      </c>
      <c r="K216" s="14" t="s">
        <v>12</v>
      </c>
      <c r="L216" s="14" t="s">
        <v>310</v>
      </c>
      <c r="M216" s="14">
        <v>13</v>
      </c>
    </row>
    <row r="217" spans="2:13" x14ac:dyDescent="0.35">
      <c r="B217" s="7" t="s">
        <v>126</v>
      </c>
      <c r="F217" s="20">
        <v>0</v>
      </c>
      <c r="G217" s="20">
        <v>2027.86</v>
      </c>
      <c r="H217" s="20">
        <v>2261.06</v>
      </c>
      <c r="I217" s="36" t="s">
        <v>342</v>
      </c>
      <c r="J217" s="14" t="s">
        <v>98</v>
      </c>
      <c r="K217" s="14" t="s">
        <v>12</v>
      </c>
      <c r="L217" s="14" t="s">
        <v>310</v>
      </c>
      <c r="M217" s="14">
        <v>13</v>
      </c>
    </row>
    <row r="218" spans="2:13" x14ac:dyDescent="0.35">
      <c r="B218" s="7" t="s">
        <v>143</v>
      </c>
      <c r="F218" s="20">
        <v>0</v>
      </c>
      <c r="G218" s="20">
        <v>2649.33</v>
      </c>
      <c r="H218" s="20">
        <v>1080.1099999999999</v>
      </c>
      <c r="I218" s="36" t="s">
        <v>342</v>
      </c>
      <c r="J218" s="14" t="s">
        <v>98</v>
      </c>
      <c r="K218" s="14" t="s">
        <v>12</v>
      </c>
      <c r="L218" s="14" t="s">
        <v>310</v>
      </c>
      <c r="M218" s="14">
        <v>13</v>
      </c>
    </row>
    <row r="219" spans="2:13" x14ac:dyDescent="0.35">
      <c r="B219" s="7" t="s">
        <v>127</v>
      </c>
      <c r="F219" s="20">
        <v>0</v>
      </c>
      <c r="G219" s="20">
        <v>18572.560000000001</v>
      </c>
      <c r="H219" s="20">
        <v>19570.919999999998</v>
      </c>
      <c r="I219" s="36" t="s">
        <v>342</v>
      </c>
      <c r="J219" s="14" t="s">
        <v>98</v>
      </c>
      <c r="K219" s="14" t="s">
        <v>12</v>
      </c>
      <c r="L219" s="14" t="s">
        <v>310</v>
      </c>
      <c r="M219" s="14">
        <v>13</v>
      </c>
    </row>
    <row r="220" spans="2:13" x14ac:dyDescent="0.35">
      <c r="B220" s="7" t="s">
        <v>128</v>
      </c>
      <c r="F220" s="20">
        <v>0</v>
      </c>
      <c r="G220" s="20">
        <v>0</v>
      </c>
      <c r="H220" s="20">
        <v>0</v>
      </c>
      <c r="I220" s="36" t="s">
        <v>342</v>
      </c>
      <c r="J220" s="14" t="s">
        <v>98</v>
      </c>
      <c r="K220" s="14" t="s">
        <v>12</v>
      </c>
      <c r="L220" s="14" t="s">
        <v>310</v>
      </c>
      <c r="M220" s="14">
        <v>13</v>
      </c>
    </row>
    <row r="221" spans="2:13" x14ac:dyDescent="0.35">
      <c r="B221" s="7" t="s">
        <v>129</v>
      </c>
      <c r="F221" s="20">
        <v>0</v>
      </c>
      <c r="G221" s="19" t="s">
        <v>8</v>
      </c>
      <c r="H221" s="20">
        <v>355.94</v>
      </c>
      <c r="I221" s="36" t="s">
        <v>342</v>
      </c>
      <c r="J221" s="14" t="s">
        <v>98</v>
      </c>
      <c r="K221" s="14" t="s">
        <v>12</v>
      </c>
      <c r="L221" s="14" t="s">
        <v>310</v>
      </c>
      <c r="M221" s="14">
        <v>13</v>
      </c>
    </row>
    <row r="222" spans="2:13" x14ac:dyDescent="0.35">
      <c r="B222" s="7" t="s">
        <v>130</v>
      </c>
      <c r="F222" s="20">
        <v>0</v>
      </c>
      <c r="G222" s="20">
        <v>1520.42</v>
      </c>
      <c r="H222" s="20">
        <v>1729.22</v>
      </c>
      <c r="I222" s="36" t="s">
        <v>342</v>
      </c>
      <c r="J222" s="14" t="s">
        <v>98</v>
      </c>
      <c r="K222" s="14" t="s">
        <v>12</v>
      </c>
      <c r="L222" s="14" t="s">
        <v>310</v>
      </c>
      <c r="M222" s="14">
        <v>13</v>
      </c>
    </row>
    <row r="223" spans="2:13" x14ac:dyDescent="0.35">
      <c r="B223" s="16" t="s">
        <v>14</v>
      </c>
      <c r="C223" s="16"/>
      <c r="D223" s="16"/>
      <c r="E223" s="16"/>
      <c r="F223" s="20">
        <v>0</v>
      </c>
      <c r="G223" s="38">
        <v>53093.41</v>
      </c>
      <c r="H223" s="38">
        <v>40960.69</v>
      </c>
    </row>
    <row r="225" spans="2:13" x14ac:dyDescent="0.35">
      <c r="B225" s="16" t="s">
        <v>10</v>
      </c>
      <c r="F225" s="18"/>
      <c r="G225" s="18"/>
      <c r="H225" s="18"/>
    </row>
    <row r="226" spans="2:13" ht="95.25" customHeight="1" x14ac:dyDescent="0.35">
      <c r="B226" s="293" t="s">
        <v>384</v>
      </c>
      <c r="C226" s="294"/>
      <c r="D226" s="294"/>
      <c r="E226" s="294"/>
      <c r="F226" s="294"/>
      <c r="G226" s="294"/>
      <c r="H226" s="294"/>
      <c r="I226" s="294"/>
      <c r="J226" s="294"/>
      <c r="K226" s="294"/>
      <c r="L226" s="294"/>
      <c r="M226" s="295"/>
    </row>
  </sheetData>
  <mergeCells count="39">
    <mergeCell ref="B30:E30"/>
    <mergeCell ref="J78:M78"/>
    <mergeCell ref="J88:M88"/>
    <mergeCell ref="B14:M14"/>
    <mergeCell ref="B31:E31"/>
    <mergeCell ref="B37:M37"/>
    <mergeCell ref="B26:E26"/>
    <mergeCell ref="B27:E27"/>
    <mergeCell ref="B28:E28"/>
    <mergeCell ref="B29:E29"/>
    <mergeCell ref="B86:M86"/>
    <mergeCell ref="B32:E32"/>
    <mergeCell ref="B76:M76"/>
    <mergeCell ref="J58:M58"/>
    <mergeCell ref="J68:M68"/>
    <mergeCell ref="B33:E33"/>
    <mergeCell ref="J4:M4"/>
    <mergeCell ref="F4:H4"/>
    <mergeCell ref="B21:M21"/>
    <mergeCell ref="B25:E25"/>
    <mergeCell ref="J16:M16"/>
    <mergeCell ref="J23:M23"/>
    <mergeCell ref="B177:M177"/>
    <mergeCell ref="J180:M180"/>
    <mergeCell ref="B226:M226"/>
    <mergeCell ref="J109:M109"/>
    <mergeCell ref="B117:M117"/>
    <mergeCell ref="J120:M120"/>
    <mergeCell ref="B128:M128"/>
    <mergeCell ref="F41:H41"/>
    <mergeCell ref="J41:M41"/>
    <mergeCell ref="J131:M131"/>
    <mergeCell ref="B96:M96"/>
    <mergeCell ref="F48:H48"/>
    <mergeCell ref="J48:M48"/>
    <mergeCell ref="B56:M56"/>
    <mergeCell ref="B66:M66"/>
    <mergeCell ref="J98:M98"/>
    <mergeCell ref="B106:M106"/>
  </mergeCells>
  <phoneticPr fontId="7" type="noConversion"/>
  <pageMargins left="0.511811024" right="0.511811024" top="0.78740157499999996" bottom="0.78740157499999996" header="0.31496062000000002" footer="0.31496062000000002"/>
  <pageSetup paperSize="9" orientation="portrait" r:id="rId1"/>
  <ignoredErrors>
    <ignoredError sqref="M7:M8 M51:M52 M91:M92 M81:M82 M71:M72 M61:M62 M101:M102 M123:M124 M112:M113" twoDigitTextYear="1"/>
  </ignoredError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D7A50-D8C1-4EC8-9F19-CF09FE23DC86}">
  <sheetPr codeName="Sheet8"/>
  <dimension ref="B2:Q276"/>
  <sheetViews>
    <sheetView showGridLines="0" zoomScale="85" zoomScaleNormal="85" workbookViewId="0">
      <selection activeCell="B46" sqref="B46:M46"/>
    </sheetView>
  </sheetViews>
  <sheetFormatPr defaultRowHeight="18" x14ac:dyDescent="0.35"/>
  <cols>
    <col min="1" max="1" width="3.42578125" style="7" customWidth="1"/>
    <col min="2" max="4" width="9.140625" style="7"/>
    <col min="5" max="5" width="33.7109375" style="7" customWidth="1"/>
    <col min="6" max="6" width="17.28515625" style="7" customWidth="1"/>
    <col min="7" max="7" width="17.85546875" style="7" customWidth="1"/>
    <col min="8" max="8" width="18.28515625" style="7" customWidth="1"/>
    <col min="9" max="9" width="37.7109375" style="14" customWidth="1"/>
    <col min="10" max="11" width="13.85546875" style="14" customWidth="1"/>
    <col min="12" max="12" width="11.7109375" style="14" customWidth="1"/>
    <col min="13" max="13" width="14.85546875" style="14" customWidth="1"/>
    <col min="14" max="16384" width="9.140625" style="7"/>
  </cols>
  <sheetData>
    <row r="2" spans="2:13" ht="24" x14ac:dyDescent="0.45">
      <c r="B2" s="89" t="s">
        <v>185</v>
      </c>
    </row>
    <row r="3" spans="2:13" ht="15" customHeight="1" x14ac:dyDescent="0.35"/>
    <row r="4" spans="2:13" ht="22.5" customHeight="1" x14ac:dyDescent="0.35">
      <c r="B4" s="300" t="s">
        <v>661</v>
      </c>
      <c r="C4" s="300"/>
      <c r="D4" s="300"/>
      <c r="E4" s="300"/>
      <c r="F4" s="300"/>
      <c r="G4" s="300"/>
      <c r="H4" s="300"/>
      <c r="I4" s="300"/>
      <c r="J4" s="300"/>
      <c r="K4" s="300"/>
      <c r="L4" s="300"/>
      <c r="M4" s="300"/>
    </row>
    <row r="5" spans="2:13" ht="19.5" customHeight="1" x14ac:dyDescent="0.35">
      <c r="F5" s="292"/>
      <c r="G5" s="292"/>
      <c r="H5" s="292"/>
      <c r="J5" s="292" t="s">
        <v>234</v>
      </c>
      <c r="K5" s="292"/>
      <c r="L5" s="292"/>
      <c r="M5" s="292"/>
    </row>
    <row r="6" spans="2:13" ht="21" customHeight="1" thickBot="1" x14ac:dyDescent="0.4">
      <c r="B6" s="10" t="s">
        <v>385</v>
      </c>
      <c r="C6" s="10"/>
      <c r="D6" s="10"/>
      <c r="E6" s="10"/>
      <c r="F6" s="11">
        <v>2020</v>
      </c>
      <c r="G6" s="12">
        <v>2021</v>
      </c>
      <c r="H6" s="12">
        <v>2022</v>
      </c>
      <c r="I6" s="27" t="s">
        <v>0</v>
      </c>
      <c r="J6" s="13" t="s">
        <v>1</v>
      </c>
      <c r="K6" s="13" t="s">
        <v>2</v>
      </c>
      <c r="L6" s="13" t="s">
        <v>3</v>
      </c>
      <c r="M6" s="13" t="s">
        <v>4</v>
      </c>
    </row>
    <row r="7" spans="2:13" ht="18.75" thickTop="1" x14ac:dyDescent="0.35">
      <c r="B7" s="7" t="s">
        <v>386</v>
      </c>
      <c r="F7" s="19">
        <v>1221337.6200000001</v>
      </c>
      <c r="G7" s="46">
        <v>1245520.5900000001</v>
      </c>
      <c r="H7" s="46">
        <v>1498216.29</v>
      </c>
      <c r="I7" s="32" t="s">
        <v>387</v>
      </c>
      <c r="J7" s="14" t="s">
        <v>15</v>
      </c>
      <c r="K7" s="14" t="s">
        <v>16</v>
      </c>
      <c r="L7" s="14" t="s">
        <v>8</v>
      </c>
      <c r="M7" s="47" t="s">
        <v>17</v>
      </c>
    </row>
    <row r="8" spans="2:13" ht="19.5" customHeight="1" x14ac:dyDescent="0.35">
      <c r="F8" s="14"/>
      <c r="G8" s="14"/>
      <c r="H8" s="14"/>
    </row>
    <row r="9" spans="2:13" ht="19.5" customHeight="1" x14ac:dyDescent="0.35">
      <c r="B9" s="16" t="s">
        <v>10</v>
      </c>
      <c r="F9" s="18"/>
      <c r="G9" s="18"/>
      <c r="H9" s="18"/>
    </row>
    <row r="10" spans="2:13" ht="111" customHeight="1" x14ac:dyDescent="0.35">
      <c r="B10" s="304" t="s">
        <v>398</v>
      </c>
      <c r="C10" s="305"/>
      <c r="D10" s="305"/>
      <c r="E10" s="305"/>
      <c r="F10" s="305"/>
      <c r="G10" s="305"/>
      <c r="H10" s="305"/>
      <c r="I10" s="305"/>
      <c r="J10" s="305"/>
      <c r="K10" s="305"/>
      <c r="L10" s="305"/>
      <c r="M10" s="306"/>
    </row>
    <row r="11" spans="2:13" ht="19.5" customHeight="1" x14ac:dyDescent="0.35">
      <c r="F11" s="14"/>
      <c r="G11" s="14"/>
      <c r="H11" s="14"/>
    </row>
    <row r="12" spans="2:13" ht="19.5" customHeight="1" x14ac:dyDescent="0.35">
      <c r="F12" s="14"/>
      <c r="G12" s="14"/>
      <c r="H12" s="14"/>
    </row>
    <row r="13" spans="2:13" ht="19.5" customHeight="1" x14ac:dyDescent="0.35">
      <c r="F13" s="292"/>
      <c r="G13" s="292"/>
      <c r="H13" s="292"/>
      <c r="J13" s="292" t="s">
        <v>234</v>
      </c>
      <c r="K13" s="292"/>
      <c r="L13" s="292"/>
      <c r="M13" s="292"/>
    </row>
    <row r="14" spans="2:13" ht="21" customHeight="1" thickBot="1" x14ac:dyDescent="0.4">
      <c r="B14" s="10" t="s">
        <v>399</v>
      </c>
      <c r="C14" s="10"/>
      <c r="D14" s="10"/>
      <c r="E14" s="10"/>
      <c r="F14" s="11">
        <v>2020</v>
      </c>
      <c r="G14" s="12">
        <v>2021</v>
      </c>
      <c r="H14" s="12">
        <v>2022</v>
      </c>
      <c r="I14" s="27" t="s">
        <v>0</v>
      </c>
      <c r="J14" s="13" t="s">
        <v>1</v>
      </c>
      <c r="K14" s="13" t="s">
        <v>2</v>
      </c>
      <c r="L14" s="13" t="s">
        <v>3</v>
      </c>
      <c r="M14" s="13" t="s">
        <v>4</v>
      </c>
    </row>
    <row r="15" spans="2:13" ht="18.75" thickTop="1" x14ac:dyDescent="0.35">
      <c r="B15" s="16" t="s">
        <v>400</v>
      </c>
      <c r="C15" s="16"/>
      <c r="D15" s="16"/>
      <c r="E15" s="16"/>
      <c r="F15" s="148">
        <v>1221337.6200000001</v>
      </c>
      <c r="G15" s="149">
        <v>1245520.5900000001</v>
      </c>
      <c r="H15" s="149">
        <v>1498216.29</v>
      </c>
      <c r="I15" s="32" t="s">
        <v>387</v>
      </c>
      <c r="J15" s="14" t="s">
        <v>15</v>
      </c>
      <c r="K15" s="14" t="s">
        <v>16</v>
      </c>
      <c r="L15" s="14" t="s">
        <v>8</v>
      </c>
      <c r="M15" s="47" t="s">
        <v>17</v>
      </c>
    </row>
    <row r="16" spans="2:13" ht="19.5" customHeight="1" x14ac:dyDescent="0.35">
      <c r="C16" s="7" t="s">
        <v>402</v>
      </c>
      <c r="F16" s="19">
        <v>1221337.6200000001</v>
      </c>
      <c r="G16" s="46">
        <v>1245520.5900000001</v>
      </c>
      <c r="H16" s="46">
        <v>1498216.29</v>
      </c>
      <c r="I16" s="32" t="s">
        <v>662</v>
      </c>
      <c r="J16" s="14" t="s">
        <v>15</v>
      </c>
      <c r="K16" s="14" t="s">
        <v>16</v>
      </c>
      <c r="L16" s="14" t="s">
        <v>8</v>
      </c>
      <c r="M16" s="47" t="s">
        <v>17</v>
      </c>
    </row>
    <row r="17" spans="2:13" ht="19.5" customHeight="1" x14ac:dyDescent="0.35">
      <c r="C17" s="7" t="s">
        <v>401</v>
      </c>
      <c r="F17" s="14">
        <v>0</v>
      </c>
      <c r="G17" s="14">
        <v>0</v>
      </c>
      <c r="H17" s="14">
        <v>0</v>
      </c>
      <c r="I17" s="32" t="s">
        <v>662</v>
      </c>
      <c r="J17" s="14" t="s">
        <v>15</v>
      </c>
      <c r="K17" s="14" t="s">
        <v>16</v>
      </c>
      <c r="L17" s="14" t="s">
        <v>8</v>
      </c>
      <c r="M17" s="47" t="s">
        <v>17</v>
      </c>
    </row>
    <row r="18" spans="2:13" ht="19.5" customHeight="1" x14ac:dyDescent="0.35">
      <c r="F18" s="14"/>
      <c r="G18" s="14"/>
      <c r="H18" s="14"/>
    </row>
    <row r="19" spans="2:13" ht="19.5" customHeight="1" x14ac:dyDescent="0.35">
      <c r="B19" s="16" t="s">
        <v>10</v>
      </c>
      <c r="F19" s="18"/>
      <c r="G19" s="18"/>
      <c r="H19" s="18"/>
    </row>
    <row r="20" spans="2:13" ht="156.75" customHeight="1" x14ac:dyDescent="0.35">
      <c r="B20" s="301" t="s">
        <v>398</v>
      </c>
      <c r="C20" s="302"/>
      <c r="D20" s="302"/>
      <c r="E20" s="302"/>
      <c r="F20" s="302"/>
      <c r="G20" s="302"/>
      <c r="H20" s="302"/>
      <c r="I20" s="302"/>
      <c r="J20" s="302"/>
      <c r="K20" s="302"/>
      <c r="L20" s="302"/>
      <c r="M20" s="303"/>
    </row>
    <row r="21" spans="2:13" ht="28.5" customHeight="1" x14ac:dyDescent="0.35">
      <c r="B21" s="43"/>
      <c r="C21" s="43"/>
      <c r="D21" s="43"/>
      <c r="E21" s="43"/>
      <c r="F21" s="43"/>
      <c r="G21" s="43"/>
      <c r="H21" s="43"/>
      <c r="I21" s="43"/>
      <c r="J21" s="43"/>
      <c r="K21" s="43"/>
      <c r="L21" s="43"/>
      <c r="M21" s="43"/>
    </row>
    <row r="22" spans="2:13" ht="19.5" customHeight="1" x14ac:dyDescent="0.35">
      <c r="F22" s="14"/>
      <c r="G22" s="14"/>
      <c r="H22" s="14"/>
      <c r="J22" s="292" t="s">
        <v>234</v>
      </c>
      <c r="K22" s="292"/>
      <c r="L22" s="292"/>
      <c r="M22" s="292"/>
    </row>
    <row r="23" spans="2:13" ht="21" customHeight="1" thickBot="1" x14ac:dyDescent="0.4">
      <c r="B23" s="10" t="s">
        <v>403</v>
      </c>
      <c r="C23" s="10"/>
      <c r="D23" s="10"/>
      <c r="E23" s="10"/>
      <c r="F23" s="11">
        <v>2020</v>
      </c>
      <c r="G23" s="12">
        <v>2021</v>
      </c>
      <c r="H23" s="12">
        <v>2022</v>
      </c>
      <c r="I23" s="27" t="s">
        <v>0</v>
      </c>
      <c r="J23" s="13" t="s">
        <v>1</v>
      </c>
      <c r="K23" s="13" t="s">
        <v>2</v>
      </c>
      <c r="L23" s="13" t="s">
        <v>3</v>
      </c>
      <c r="M23" s="13" t="s">
        <v>4</v>
      </c>
    </row>
    <row r="24" spans="2:13" ht="18.75" thickTop="1" x14ac:dyDescent="0.35">
      <c r="B24" s="16" t="s">
        <v>400</v>
      </c>
      <c r="C24" s="16"/>
      <c r="D24" s="16"/>
      <c r="E24" s="16"/>
      <c r="F24" s="148">
        <v>1221337.6200000001</v>
      </c>
      <c r="G24" s="149">
        <v>1245520.5900000001</v>
      </c>
      <c r="H24" s="149">
        <v>1498216.29</v>
      </c>
      <c r="I24" s="51" t="s">
        <v>8</v>
      </c>
      <c r="J24" s="14" t="s">
        <v>15</v>
      </c>
      <c r="K24" s="14" t="s">
        <v>16</v>
      </c>
      <c r="L24" s="14" t="s">
        <v>8</v>
      </c>
      <c r="M24" s="47" t="s">
        <v>17</v>
      </c>
    </row>
    <row r="25" spans="2:13" x14ac:dyDescent="0.35">
      <c r="C25" s="7" t="s">
        <v>404</v>
      </c>
      <c r="F25" s="35">
        <v>563637.67000000004</v>
      </c>
      <c r="G25" s="35">
        <v>536348.14</v>
      </c>
      <c r="H25" s="82">
        <v>698041.05</v>
      </c>
      <c r="I25" s="32" t="s">
        <v>388</v>
      </c>
      <c r="J25" s="14" t="s">
        <v>15</v>
      </c>
      <c r="K25" s="14" t="s">
        <v>16</v>
      </c>
      <c r="L25" s="14" t="s">
        <v>8</v>
      </c>
      <c r="M25" s="47" t="s">
        <v>17</v>
      </c>
    </row>
    <row r="26" spans="2:13" x14ac:dyDescent="0.35">
      <c r="C26" s="7" t="s">
        <v>405</v>
      </c>
      <c r="F26" s="20">
        <v>287888.86</v>
      </c>
      <c r="G26" s="20">
        <v>224554.59</v>
      </c>
      <c r="H26" s="82">
        <v>305945.33</v>
      </c>
      <c r="I26" s="32" t="s">
        <v>389</v>
      </c>
      <c r="J26" s="14" t="s">
        <v>15</v>
      </c>
      <c r="K26" s="14" t="s">
        <v>16</v>
      </c>
      <c r="L26" s="14" t="s">
        <v>8</v>
      </c>
      <c r="M26" s="47" t="s">
        <v>17</v>
      </c>
    </row>
    <row r="27" spans="2:13" x14ac:dyDescent="0.35">
      <c r="C27" s="7" t="s">
        <v>406</v>
      </c>
      <c r="F27" s="20">
        <v>58134.400000000001</v>
      </c>
      <c r="G27" s="20">
        <v>88841.21</v>
      </c>
      <c r="H27" s="69">
        <v>101354.55</v>
      </c>
      <c r="I27" s="32" t="s">
        <v>389</v>
      </c>
      <c r="J27" s="14" t="s">
        <v>15</v>
      </c>
      <c r="K27" s="14" t="s">
        <v>18</v>
      </c>
      <c r="L27" s="14" t="s">
        <v>8</v>
      </c>
      <c r="M27" s="47" t="s">
        <v>17</v>
      </c>
    </row>
    <row r="28" spans="2:13" x14ac:dyDescent="0.35">
      <c r="C28" s="7" t="s">
        <v>407</v>
      </c>
      <c r="F28" s="20">
        <v>205355.05</v>
      </c>
      <c r="G28" s="20">
        <v>228031.35</v>
      </c>
      <c r="H28" s="69">
        <v>232564.16</v>
      </c>
      <c r="I28" s="32" t="s">
        <v>389</v>
      </c>
      <c r="J28" s="14" t="s">
        <v>15</v>
      </c>
      <c r="K28" s="14" t="s">
        <v>20</v>
      </c>
      <c r="L28" s="14" t="s">
        <v>8</v>
      </c>
      <c r="M28" s="47" t="s">
        <v>17</v>
      </c>
    </row>
    <row r="29" spans="2:13" x14ac:dyDescent="0.35">
      <c r="C29" s="7" t="s">
        <v>408</v>
      </c>
      <c r="F29" s="20">
        <v>106321.64</v>
      </c>
      <c r="G29" s="20">
        <v>167745.29999999999</v>
      </c>
      <c r="H29" s="69">
        <v>144165.28</v>
      </c>
      <c r="I29" s="32" t="s">
        <v>389</v>
      </c>
      <c r="J29" s="14" t="s">
        <v>15</v>
      </c>
      <c r="K29" s="14" t="s">
        <v>21</v>
      </c>
      <c r="L29" s="14" t="s">
        <v>8</v>
      </c>
      <c r="M29" s="47" t="s">
        <v>17</v>
      </c>
    </row>
    <row r="30" spans="2:13" x14ac:dyDescent="0.35">
      <c r="C30" s="7" t="s">
        <v>409</v>
      </c>
      <c r="F30" s="142" t="s">
        <v>8</v>
      </c>
      <c r="G30" s="142" t="s">
        <v>8</v>
      </c>
      <c r="H30" s="82">
        <v>16145.92</v>
      </c>
      <c r="I30" s="51" t="s">
        <v>8</v>
      </c>
      <c r="J30" s="14" t="s">
        <v>15</v>
      </c>
      <c r="K30" s="14" t="s">
        <v>21</v>
      </c>
      <c r="L30" s="14" t="s">
        <v>8</v>
      </c>
      <c r="M30" s="47" t="s">
        <v>17</v>
      </c>
    </row>
    <row r="31" spans="2:13" ht="24.75" customHeight="1" x14ac:dyDescent="0.35">
      <c r="B31" s="16" t="s">
        <v>10</v>
      </c>
      <c r="F31" s="18"/>
      <c r="G31" s="18"/>
      <c r="H31" s="18"/>
    </row>
    <row r="32" spans="2:13" ht="164.25" customHeight="1" x14ac:dyDescent="0.35">
      <c r="B32" s="301" t="s">
        <v>410</v>
      </c>
      <c r="C32" s="302"/>
      <c r="D32" s="302"/>
      <c r="E32" s="302"/>
      <c r="F32" s="302"/>
      <c r="G32" s="302"/>
      <c r="H32" s="302"/>
      <c r="I32" s="302"/>
      <c r="J32" s="302"/>
      <c r="K32" s="302"/>
      <c r="L32" s="302"/>
      <c r="M32" s="303"/>
    </row>
    <row r="33" spans="2:13" ht="20.25" customHeight="1" x14ac:dyDescent="0.35">
      <c r="B33" s="14"/>
      <c r="C33" s="14"/>
      <c r="D33" s="14"/>
      <c r="E33" s="14"/>
      <c r="F33" s="14"/>
      <c r="G33" s="14"/>
      <c r="H33" s="14"/>
    </row>
    <row r="34" spans="2:13" x14ac:dyDescent="0.35">
      <c r="G34" s="49"/>
      <c r="J34" s="292" t="s">
        <v>234</v>
      </c>
      <c r="K34" s="292"/>
      <c r="L34" s="292"/>
      <c r="M34" s="292"/>
    </row>
    <row r="35" spans="2:13" ht="18.75" thickBot="1" x14ac:dyDescent="0.4">
      <c r="B35" s="10" t="s">
        <v>411</v>
      </c>
      <c r="C35" s="10"/>
      <c r="D35" s="10"/>
      <c r="E35" s="10"/>
      <c r="F35" s="11">
        <v>2020</v>
      </c>
      <c r="G35" s="12">
        <v>2021</v>
      </c>
      <c r="H35" s="12">
        <v>2022</v>
      </c>
      <c r="I35" s="27" t="s">
        <v>0</v>
      </c>
      <c r="J35" s="13" t="s">
        <v>1</v>
      </c>
      <c r="K35" s="13" t="s">
        <v>2</v>
      </c>
      <c r="L35" s="13" t="s">
        <v>3</v>
      </c>
      <c r="M35" s="13" t="s">
        <v>4</v>
      </c>
    </row>
    <row r="36" spans="2:13" ht="18.75" thickTop="1" x14ac:dyDescent="0.35">
      <c r="B36" s="7" t="s">
        <v>412</v>
      </c>
      <c r="F36" s="35" t="s">
        <v>8</v>
      </c>
      <c r="G36" s="35">
        <v>2459.37</v>
      </c>
      <c r="H36" s="82">
        <v>2806.15</v>
      </c>
      <c r="I36" s="51" t="s">
        <v>8</v>
      </c>
      <c r="J36" s="14" t="s">
        <v>15</v>
      </c>
      <c r="K36" s="14" t="s">
        <v>16</v>
      </c>
      <c r="L36" s="14" t="s">
        <v>8</v>
      </c>
      <c r="M36" s="47" t="s">
        <v>17</v>
      </c>
    </row>
    <row r="38" spans="2:13" x14ac:dyDescent="0.35">
      <c r="B38" s="16" t="s">
        <v>10</v>
      </c>
      <c r="F38" s="18"/>
      <c r="G38" s="18"/>
      <c r="H38" s="18"/>
    </row>
    <row r="39" spans="2:13" ht="40.5" customHeight="1" x14ac:dyDescent="0.35">
      <c r="B39" s="301" t="s">
        <v>413</v>
      </c>
      <c r="C39" s="302"/>
      <c r="D39" s="302"/>
      <c r="E39" s="302"/>
      <c r="F39" s="302"/>
      <c r="G39" s="302"/>
      <c r="H39" s="302"/>
      <c r="I39" s="302"/>
      <c r="J39" s="302"/>
      <c r="K39" s="302"/>
      <c r="L39" s="302"/>
      <c r="M39" s="303"/>
    </row>
    <row r="41" spans="2:13" x14ac:dyDescent="0.35">
      <c r="J41" s="292" t="s">
        <v>234</v>
      </c>
      <c r="K41" s="292"/>
      <c r="L41" s="292"/>
      <c r="M41" s="292"/>
    </row>
    <row r="42" spans="2:13" ht="18.75" thickBot="1" x14ac:dyDescent="0.4">
      <c r="B42" s="10" t="s">
        <v>414</v>
      </c>
      <c r="C42" s="10"/>
      <c r="D42" s="10"/>
      <c r="E42" s="10"/>
      <c r="F42" s="11">
        <v>2020</v>
      </c>
      <c r="G42" s="12">
        <v>2021</v>
      </c>
      <c r="H42" s="12">
        <v>2022</v>
      </c>
      <c r="I42" s="27" t="s">
        <v>0</v>
      </c>
      <c r="J42" s="13" t="s">
        <v>1</v>
      </c>
      <c r="K42" s="13" t="s">
        <v>2</v>
      </c>
      <c r="L42" s="13" t="s">
        <v>3</v>
      </c>
      <c r="M42" s="13" t="s">
        <v>4</v>
      </c>
    </row>
    <row r="43" spans="2:13" ht="18.75" thickTop="1" x14ac:dyDescent="0.35">
      <c r="B43" s="7" t="s">
        <v>415</v>
      </c>
      <c r="F43" s="35">
        <v>0.85</v>
      </c>
      <c r="G43" s="82">
        <v>0.77</v>
      </c>
      <c r="H43" s="82">
        <v>0.9</v>
      </c>
      <c r="I43" s="51" t="s">
        <v>8</v>
      </c>
      <c r="J43" s="14" t="s">
        <v>19</v>
      </c>
      <c r="K43" s="14" t="s">
        <v>16</v>
      </c>
      <c r="L43" s="14" t="s">
        <v>8</v>
      </c>
      <c r="M43" s="47" t="s">
        <v>17</v>
      </c>
    </row>
    <row r="45" spans="2:13" x14ac:dyDescent="0.35">
      <c r="B45" s="16" t="s">
        <v>10</v>
      </c>
      <c r="F45" s="18"/>
      <c r="G45" s="18"/>
      <c r="H45" s="18"/>
    </row>
    <row r="46" spans="2:13" ht="36" customHeight="1" x14ac:dyDescent="0.35">
      <c r="B46" s="301" t="s">
        <v>663</v>
      </c>
      <c r="C46" s="302"/>
      <c r="D46" s="302"/>
      <c r="E46" s="302"/>
      <c r="F46" s="302"/>
      <c r="G46" s="302"/>
      <c r="H46" s="302"/>
      <c r="I46" s="302"/>
      <c r="J46" s="302"/>
      <c r="K46" s="302"/>
      <c r="L46" s="302"/>
      <c r="M46" s="303"/>
    </row>
    <row r="47" spans="2:13" ht="21" customHeight="1" x14ac:dyDescent="0.35">
      <c r="B47" s="43"/>
      <c r="C47" s="43"/>
      <c r="D47" s="43"/>
      <c r="E47" s="43"/>
      <c r="F47" s="43"/>
      <c r="G47" s="43"/>
      <c r="H47" s="43"/>
      <c r="I47" s="43"/>
      <c r="J47" s="43"/>
      <c r="K47" s="43"/>
      <c r="L47" s="43"/>
      <c r="M47" s="43"/>
    </row>
    <row r="48" spans="2:13" ht="21" customHeight="1" x14ac:dyDescent="0.35">
      <c r="B48" s="43"/>
      <c r="C48" s="43"/>
      <c r="D48" s="43"/>
      <c r="E48" s="43"/>
      <c r="F48" s="43"/>
      <c r="G48" s="43"/>
      <c r="H48" s="43"/>
      <c r="I48" s="43"/>
      <c r="J48" s="43"/>
      <c r="K48" s="43"/>
      <c r="L48" s="43"/>
      <c r="M48" s="43"/>
    </row>
    <row r="49" spans="2:13" ht="24" customHeight="1" x14ac:dyDescent="0.35">
      <c r="J49" s="292" t="s">
        <v>234</v>
      </c>
      <c r="K49" s="292"/>
      <c r="L49" s="292"/>
      <c r="M49" s="292"/>
    </row>
    <row r="50" spans="2:13" ht="18.75" thickBot="1" x14ac:dyDescent="0.4">
      <c r="B50" s="10" t="s">
        <v>416</v>
      </c>
      <c r="C50" s="10"/>
      <c r="D50" s="10"/>
      <c r="E50" s="10"/>
      <c r="F50" s="11">
        <v>2020</v>
      </c>
      <c r="G50" s="12">
        <v>2021</v>
      </c>
      <c r="H50" s="12">
        <v>2022</v>
      </c>
      <c r="I50" s="27" t="s">
        <v>0</v>
      </c>
      <c r="J50" s="13" t="s">
        <v>1</v>
      </c>
      <c r="K50" s="13" t="s">
        <v>2</v>
      </c>
      <c r="L50" s="13" t="s">
        <v>3</v>
      </c>
      <c r="M50" s="13" t="s">
        <v>4</v>
      </c>
    </row>
    <row r="51" spans="2:13" ht="18.75" thickTop="1" x14ac:dyDescent="0.35">
      <c r="B51" s="7" t="s">
        <v>131</v>
      </c>
      <c r="F51" s="20">
        <v>52931.32</v>
      </c>
      <c r="G51" s="46">
        <v>57633.29</v>
      </c>
      <c r="H51" s="20">
        <v>61567.569903600008</v>
      </c>
      <c r="I51" s="32" t="s">
        <v>388</v>
      </c>
      <c r="J51" s="14" t="s">
        <v>15</v>
      </c>
      <c r="K51" s="14" t="s">
        <v>16</v>
      </c>
      <c r="L51" s="14" t="s">
        <v>310</v>
      </c>
      <c r="M51" s="47" t="s">
        <v>17</v>
      </c>
    </row>
    <row r="52" spans="2:13" ht="14.25" customHeight="1" x14ac:dyDescent="0.35">
      <c r="B52" s="7" t="s">
        <v>106</v>
      </c>
      <c r="F52" s="14" t="s">
        <v>8</v>
      </c>
      <c r="G52" s="20">
        <v>49434.94</v>
      </c>
      <c r="H52" s="20">
        <v>51253.513200000001</v>
      </c>
      <c r="I52" s="32" t="s">
        <v>389</v>
      </c>
      <c r="J52" s="14" t="s">
        <v>15</v>
      </c>
      <c r="K52" s="14" t="s">
        <v>16</v>
      </c>
      <c r="L52" s="14" t="s">
        <v>310</v>
      </c>
      <c r="M52" s="47" t="s">
        <v>17</v>
      </c>
    </row>
    <row r="53" spans="2:13" x14ac:dyDescent="0.35">
      <c r="B53" s="7" t="s">
        <v>107</v>
      </c>
      <c r="F53" s="14" t="s">
        <v>8</v>
      </c>
      <c r="G53" s="20">
        <v>42074.58</v>
      </c>
      <c r="H53" s="20">
        <v>22695.8544</v>
      </c>
      <c r="I53" s="32" t="s">
        <v>389</v>
      </c>
      <c r="J53" s="14" t="s">
        <v>15</v>
      </c>
      <c r="K53" s="14" t="s">
        <v>16</v>
      </c>
      <c r="L53" s="14" t="s">
        <v>310</v>
      </c>
      <c r="M53" s="47" t="s">
        <v>17</v>
      </c>
    </row>
    <row r="54" spans="2:13" x14ac:dyDescent="0.35">
      <c r="B54" s="7" t="s">
        <v>146</v>
      </c>
      <c r="F54" s="14" t="s">
        <v>8</v>
      </c>
      <c r="G54" s="14" t="s">
        <v>8</v>
      </c>
      <c r="H54" s="20">
        <v>12916.616399999999</v>
      </c>
      <c r="I54" s="32" t="s">
        <v>389</v>
      </c>
      <c r="J54" s="14" t="s">
        <v>147</v>
      </c>
      <c r="K54" s="14" t="s">
        <v>18</v>
      </c>
      <c r="L54" s="14" t="s">
        <v>310</v>
      </c>
      <c r="M54" s="47" t="s">
        <v>39</v>
      </c>
    </row>
    <row r="55" spans="2:13" ht="14.25" customHeight="1" x14ac:dyDescent="0.35">
      <c r="B55" s="7" t="s">
        <v>132</v>
      </c>
      <c r="F55" s="50">
        <v>85442.54</v>
      </c>
      <c r="G55" s="20">
        <v>87337.37</v>
      </c>
      <c r="H55" s="20">
        <v>98841.006536400018</v>
      </c>
      <c r="I55" s="32" t="s">
        <v>388</v>
      </c>
      <c r="J55" s="14" t="s">
        <v>15</v>
      </c>
      <c r="K55" s="14" t="s">
        <v>16</v>
      </c>
      <c r="L55" s="14" t="s">
        <v>310</v>
      </c>
      <c r="M55" s="47" t="s">
        <v>17</v>
      </c>
    </row>
    <row r="56" spans="2:13" x14ac:dyDescent="0.35">
      <c r="B56" s="7" t="s">
        <v>108</v>
      </c>
      <c r="F56" s="14" t="s">
        <v>8</v>
      </c>
      <c r="G56" s="20">
        <v>93154.79</v>
      </c>
      <c r="H56" s="20">
        <v>101892.8844</v>
      </c>
      <c r="I56" s="32" t="s">
        <v>389</v>
      </c>
      <c r="J56" s="14" t="s">
        <v>15</v>
      </c>
      <c r="K56" s="14" t="s">
        <v>16</v>
      </c>
      <c r="L56" s="14" t="s">
        <v>310</v>
      </c>
      <c r="M56" s="47" t="s">
        <v>17</v>
      </c>
    </row>
    <row r="57" spans="2:13" x14ac:dyDescent="0.35">
      <c r="B57" s="7" t="s">
        <v>109</v>
      </c>
      <c r="F57" s="14" t="s">
        <v>8</v>
      </c>
      <c r="G57" s="20">
        <v>34514.620000000003</v>
      </c>
      <c r="H57" s="20">
        <v>44876.661875999998</v>
      </c>
      <c r="I57" s="32" t="s">
        <v>389</v>
      </c>
      <c r="J57" s="14" t="s">
        <v>15</v>
      </c>
      <c r="K57" s="14" t="s">
        <v>16</v>
      </c>
      <c r="L57" s="14" t="s">
        <v>310</v>
      </c>
      <c r="M57" s="47" t="s">
        <v>17</v>
      </c>
    </row>
    <row r="58" spans="2:13" x14ac:dyDescent="0.35">
      <c r="B58" s="7" t="s">
        <v>145</v>
      </c>
      <c r="F58" s="14" t="s">
        <v>8</v>
      </c>
      <c r="G58" s="14" t="s">
        <v>8</v>
      </c>
      <c r="H58" s="20">
        <v>9833.2977599999977</v>
      </c>
      <c r="I58" s="51" t="s">
        <v>8</v>
      </c>
      <c r="J58" s="14" t="s">
        <v>15</v>
      </c>
      <c r="K58" s="14" t="s">
        <v>16</v>
      </c>
      <c r="L58" s="14" t="s">
        <v>310</v>
      </c>
      <c r="M58" s="47" t="s">
        <v>17</v>
      </c>
    </row>
    <row r="59" spans="2:13" x14ac:dyDescent="0.35">
      <c r="B59" s="7" t="s">
        <v>117</v>
      </c>
      <c r="F59" s="14" t="s">
        <v>8</v>
      </c>
      <c r="G59" s="50">
        <v>34514.620000000003</v>
      </c>
      <c r="H59" s="20">
        <v>51470.765999999996</v>
      </c>
      <c r="I59" s="32" t="s">
        <v>389</v>
      </c>
      <c r="J59" s="14" t="s">
        <v>15</v>
      </c>
      <c r="K59" s="14" t="s">
        <v>16</v>
      </c>
      <c r="L59" s="14" t="s">
        <v>310</v>
      </c>
      <c r="M59" s="47" t="s">
        <v>17</v>
      </c>
    </row>
    <row r="60" spans="2:13" x14ac:dyDescent="0.35">
      <c r="B60" s="7" t="s">
        <v>118</v>
      </c>
      <c r="F60" s="14" t="s">
        <v>8</v>
      </c>
      <c r="G60" s="20">
        <v>51661.93</v>
      </c>
      <c r="H60" s="20">
        <v>42849.04482000001</v>
      </c>
      <c r="I60" s="32" t="s">
        <v>389</v>
      </c>
      <c r="J60" s="14" t="s">
        <v>15</v>
      </c>
      <c r="K60" s="14" t="s">
        <v>16</v>
      </c>
      <c r="L60" s="14" t="s">
        <v>310</v>
      </c>
      <c r="M60" s="47" t="s">
        <v>17</v>
      </c>
    </row>
    <row r="61" spans="2:13" x14ac:dyDescent="0.35">
      <c r="B61" s="7" t="s">
        <v>119</v>
      </c>
      <c r="F61" s="14" t="s">
        <v>8</v>
      </c>
      <c r="G61" s="20">
        <v>54326.59</v>
      </c>
      <c r="H61" s="20">
        <v>56477.885472000002</v>
      </c>
      <c r="I61" s="32" t="s">
        <v>389</v>
      </c>
      <c r="J61" s="14" t="s">
        <v>15</v>
      </c>
      <c r="K61" s="14" t="s">
        <v>16</v>
      </c>
      <c r="L61" s="14" t="s">
        <v>310</v>
      </c>
      <c r="M61" s="47" t="s">
        <v>17</v>
      </c>
    </row>
    <row r="62" spans="2:13" ht="14.25" customHeight="1" x14ac:dyDescent="0.35">
      <c r="B62" s="7" t="s">
        <v>383</v>
      </c>
      <c r="F62" s="14" t="s">
        <v>8</v>
      </c>
      <c r="G62" s="14" t="s">
        <v>8</v>
      </c>
      <c r="H62" s="20">
        <v>109.02024</v>
      </c>
      <c r="I62" s="32" t="s">
        <v>388</v>
      </c>
      <c r="J62" s="14" t="s">
        <v>15</v>
      </c>
      <c r="K62" s="14" t="s">
        <v>16</v>
      </c>
      <c r="L62" s="14" t="s">
        <v>310</v>
      </c>
      <c r="M62" s="47" t="s">
        <v>17</v>
      </c>
    </row>
    <row r="63" spans="2:13" x14ac:dyDescent="0.35">
      <c r="B63" s="7" t="s">
        <v>379</v>
      </c>
      <c r="F63" s="14" t="s">
        <v>8</v>
      </c>
      <c r="G63" s="14" t="s">
        <v>8</v>
      </c>
      <c r="H63" s="20">
        <v>117.27</v>
      </c>
      <c r="I63" s="32" t="s">
        <v>388</v>
      </c>
      <c r="J63" s="14" t="s">
        <v>15</v>
      </c>
      <c r="K63" s="14" t="s">
        <v>16</v>
      </c>
      <c r="L63" s="14" t="s">
        <v>310</v>
      </c>
      <c r="M63" s="47" t="s">
        <v>17</v>
      </c>
    </row>
    <row r="64" spans="2:13" x14ac:dyDescent="0.35">
      <c r="B64" s="7" t="s">
        <v>120</v>
      </c>
      <c r="F64" s="14" t="s">
        <v>8</v>
      </c>
      <c r="G64" s="14" t="s">
        <v>8</v>
      </c>
      <c r="H64" s="20">
        <v>3108.91</v>
      </c>
      <c r="I64" s="57" t="s">
        <v>8</v>
      </c>
      <c r="L64" s="14" t="s">
        <v>310</v>
      </c>
    </row>
    <row r="65" spans="2:13" ht="14.25" customHeight="1" x14ac:dyDescent="0.35">
      <c r="B65" s="7" t="s">
        <v>136</v>
      </c>
      <c r="F65" s="50">
        <v>37402.03</v>
      </c>
      <c r="G65" s="20">
        <v>47755.74</v>
      </c>
      <c r="H65" s="20">
        <v>43732.893599999996</v>
      </c>
      <c r="I65" s="32" t="s">
        <v>388</v>
      </c>
      <c r="J65" s="14" t="s">
        <v>15</v>
      </c>
      <c r="K65" s="14" t="s">
        <v>16</v>
      </c>
      <c r="L65" s="14" t="s">
        <v>310</v>
      </c>
      <c r="M65" s="47" t="s">
        <v>17</v>
      </c>
    </row>
    <row r="66" spans="2:13" x14ac:dyDescent="0.35">
      <c r="B66" s="7" t="s">
        <v>137</v>
      </c>
      <c r="F66" s="50">
        <v>61746.559999999998</v>
      </c>
      <c r="G66" s="20">
        <v>53034.41</v>
      </c>
      <c r="H66" s="20">
        <v>66488.448556800009</v>
      </c>
      <c r="I66" s="32" t="s">
        <v>388</v>
      </c>
      <c r="J66" s="14" t="s">
        <v>15</v>
      </c>
      <c r="K66" s="14" t="s">
        <v>16</v>
      </c>
      <c r="L66" s="14" t="s">
        <v>310</v>
      </c>
      <c r="M66" s="47" t="s">
        <v>17</v>
      </c>
    </row>
    <row r="67" spans="2:13" x14ac:dyDescent="0.35">
      <c r="B67" s="7" t="s">
        <v>121</v>
      </c>
      <c r="F67" s="14" t="s">
        <v>8</v>
      </c>
      <c r="G67" s="14" t="s">
        <v>8</v>
      </c>
      <c r="H67" s="19">
        <v>49845.470399999998</v>
      </c>
      <c r="I67" s="32" t="s">
        <v>389</v>
      </c>
      <c r="J67" s="14" t="s">
        <v>15</v>
      </c>
      <c r="K67" s="14" t="s">
        <v>16</v>
      </c>
      <c r="L67" s="14" t="s">
        <v>310</v>
      </c>
      <c r="M67" s="47" t="s">
        <v>17</v>
      </c>
    </row>
    <row r="68" spans="2:13" ht="14.25" customHeight="1" x14ac:dyDescent="0.35">
      <c r="B68" s="7" t="s">
        <v>139</v>
      </c>
      <c r="F68" s="14" t="s">
        <v>8</v>
      </c>
      <c r="G68" s="14" t="s">
        <v>8</v>
      </c>
      <c r="H68" s="20">
        <v>64789.599974399993</v>
      </c>
      <c r="I68" s="32" t="s">
        <v>388</v>
      </c>
      <c r="J68" s="14" t="s">
        <v>15</v>
      </c>
      <c r="K68" s="14" t="s">
        <v>16</v>
      </c>
      <c r="L68" s="14" t="s">
        <v>310</v>
      </c>
      <c r="M68" s="47" t="s">
        <v>17</v>
      </c>
    </row>
    <row r="69" spans="2:13" x14ac:dyDescent="0.35">
      <c r="B69" s="7" t="s">
        <v>124</v>
      </c>
      <c r="F69" s="14" t="s">
        <v>8</v>
      </c>
      <c r="G69" s="14" t="s">
        <v>8</v>
      </c>
      <c r="H69" s="20">
        <v>143.46568800000003</v>
      </c>
      <c r="I69" s="32" t="s">
        <v>388</v>
      </c>
      <c r="J69" s="14" t="s">
        <v>15</v>
      </c>
      <c r="K69" s="14" t="s">
        <v>16</v>
      </c>
      <c r="L69" s="14" t="s">
        <v>310</v>
      </c>
      <c r="M69" s="47" t="s">
        <v>17</v>
      </c>
    </row>
    <row r="70" spans="2:13" x14ac:dyDescent="0.35">
      <c r="B70" s="7" t="s">
        <v>140</v>
      </c>
      <c r="F70" s="50">
        <v>58768.54</v>
      </c>
      <c r="G70" s="20">
        <v>27847.71</v>
      </c>
      <c r="H70" s="20">
        <v>63075.488399999995</v>
      </c>
      <c r="I70" s="32" t="s">
        <v>388</v>
      </c>
      <c r="J70" s="14" t="s">
        <v>15</v>
      </c>
      <c r="K70" s="14" t="s">
        <v>16</v>
      </c>
      <c r="L70" s="14" t="s">
        <v>310</v>
      </c>
      <c r="M70" s="47" t="s">
        <v>17</v>
      </c>
    </row>
    <row r="71" spans="2:13" x14ac:dyDescent="0.35">
      <c r="B71" s="7" t="s">
        <v>141</v>
      </c>
      <c r="F71" s="50">
        <v>127795.79</v>
      </c>
      <c r="G71" s="20">
        <v>137491.09</v>
      </c>
      <c r="H71" s="20">
        <v>150647.27760000003</v>
      </c>
      <c r="I71" s="32" t="s">
        <v>388</v>
      </c>
      <c r="J71" s="14" t="s">
        <v>15</v>
      </c>
      <c r="K71" s="14" t="s">
        <v>16</v>
      </c>
      <c r="L71" s="14" t="s">
        <v>310</v>
      </c>
      <c r="M71" s="47" t="s">
        <v>17</v>
      </c>
    </row>
    <row r="72" spans="2:13" x14ac:dyDescent="0.35">
      <c r="B72" s="7" t="s">
        <v>142</v>
      </c>
      <c r="F72" s="50">
        <v>55514.35</v>
      </c>
      <c r="G72" s="20">
        <v>48277.03</v>
      </c>
      <c r="H72" s="20">
        <v>56874.840444000001</v>
      </c>
      <c r="I72" s="32" t="s">
        <v>388</v>
      </c>
      <c r="J72" s="14" t="s">
        <v>15</v>
      </c>
      <c r="K72" s="14" t="s">
        <v>16</v>
      </c>
      <c r="L72" s="14" t="s">
        <v>310</v>
      </c>
      <c r="M72" s="47" t="s">
        <v>17</v>
      </c>
    </row>
    <row r="73" spans="2:13" x14ac:dyDescent="0.35">
      <c r="B73" s="7" t="s">
        <v>125</v>
      </c>
      <c r="F73" s="14" t="s">
        <v>8</v>
      </c>
      <c r="G73" s="20">
        <v>29256.52</v>
      </c>
      <c r="H73" s="20">
        <v>29657.61</v>
      </c>
      <c r="I73" s="32" t="s">
        <v>389</v>
      </c>
      <c r="J73" s="14" t="s">
        <v>15</v>
      </c>
      <c r="K73" s="14" t="s">
        <v>16</v>
      </c>
      <c r="L73" s="14" t="s">
        <v>310</v>
      </c>
      <c r="M73" s="47" t="s">
        <v>17</v>
      </c>
    </row>
    <row r="74" spans="2:13" x14ac:dyDescent="0.35">
      <c r="B74" s="7" t="s">
        <v>126</v>
      </c>
      <c r="F74" s="14" t="s">
        <v>8</v>
      </c>
      <c r="G74" s="20">
        <v>23779.51</v>
      </c>
      <c r="H74" s="20">
        <v>26514.09</v>
      </c>
      <c r="I74" s="32" t="s">
        <v>389</v>
      </c>
      <c r="J74" s="14" t="s">
        <v>15</v>
      </c>
      <c r="K74" s="14" t="s">
        <v>16</v>
      </c>
      <c r="L74" s="14" t="s">
        <v>310</v>
      </c>
      <c r="M74" s="47" t="s">
        <v>17</v>
      </c>
    </row>
    <row r="75" spans="2:13" ht="14.25" customHeight="1" x14ac:dyDescent="0.35">
      <c r="B75" s="7" t="s">
        <v>143</v>
      </c>
      <c r="F75" s="50">
        <v>82322</v>
      </c>
      <c r="G75" s="20">
        <v>76971.490000000005</v>
      </c>
      <c r="H75" s="20">
        <v>91654.166293200004</v>
      </c>
      <c r="I75" s="32" t="s">
        <v>388</v>
      </c>
      <c r="J75" s="14" t="s">
        <v>15</v>
      </c>
      <c r="K75" s="14" t="s">
        <v>16</v>
      </c>
      <c r="L75" s="14" t="s">
        <v>310</v>
      </c>
      <c r="M75" s="47" t="s">
        <v>17</v>
      </c>
    </row>
    <row r="76" spans="2:13" x14ac:dyDescent="0.35">
      <c r="B76" s="7" t="s">
        <v>127</v>
      </c>
      <c r="F76" s="14" t="s">
        <v>8</v>
      </c>
      <c r="G76" s="20">
        <v>153180.22</v>
      </c>
      <c r="H76" s="20">
        <v>229496.166</v>
      </c>
      <c r="I76" s="32" t="s">
        <v>389</v>
      </c>
      <c r="J76" s="14" t="s">
        <v>15</v>
      </c>
      <c r="K76" s="14" t="s">
        <v>16</v>
      </c>
      <c r="L76" s="14" t="s">
        <v>310</v>
      </c>
      <c r="M76" s="47" t="s">
        <v>17</v>
      </c>
    </row>
    <row r="77" spans="2:13" x14ac:dyDescent="0.35">
      <c r="B77" s="7" t="s">
        <v>128</v>
      </c>
      <c r="F77" s="14" t="s">
        <v>8</v>
      </c>
      <c r="G77" s="20">
        <v>43367.040000000001</v>
      </c>
      <c r="H77" s="20">
        <v>43805.2932</v>
      </c>
      <c r="I77" s="32" t="s">
        <v>389</v>
      </c>
      <c r="J77" s="14" t="s">
        <v>15</v>
      </c>
      <c r="K77" s="14" t="s">
        <v>16</v>
      </c>
      <c r="L77" s="14" t="s">
        <v>310</v>
      </c>
      <c r="M77" s="47" t="s">
        <v>17</v>
      </c>
    </row>
    <row r="78" spans="2:13" x14ac:dyDescent="0.35">
      <c r="B78" s="7" t="s">
        <v>144</v>
      </c>
      <c r="F78" s="14" t="s">
        <v>8</v>
      </c>
      <c r="G78" s="14" t="s">
        <v>8</v>
      </c>
      <c r="H78" s="20">
        <v>1517.68</v>
      </c>
      <c r="I78" s="57" t="s">
        <v>8</v>
      </c>
      <c r="J78" s="14" t="s">
        <v>15</v>
      </c>
      <c r="K78" s="14" t="s">
        <v>16</v>
      </c>
      <c r="L78" s="14" t="s">
        <v>310</v>
      </c>
      <c r="M78" s="47" t="s">
        <v>17</v>
      </c>
    </row>
    <row r="79" spans="2:13" x14ac:dyDescent="0.35">
      <c r="B79" s="7" t="s">
        <v>129</v>
      </c>
      <c r="F79" s="14" t="s">
        <v>8</v>
      </c>
      <c r="G79" s="14" t="s">
        <v>8</v>
      </c>
      <c r="H79" s="20">
        <v>1686.04</v>
      </c>
      <c r="I79" s="57" t="s">
        <v>8</v>
      </c>
      <c r="J79" s="14" t="s">
        <v>15</v>
      </c>
      <c r="K79" s="14" t="s">
        <v>16</v>
      </c>
      <c r="L79" s="14" t="s">
        <v>310</v>
      </c>
      <c r="M79" s="47" t="s">
        <v>17</v>
      </c>
    </row>
    <row r="80" spans="2:13" x14ac:dyDescent="0.35">
      <c r="B80" s="7" t="s">
        <v>130</v>
      </c>
      <c r="F80" s="14" t="s">
        <v>8</v>
      </c>
      <c r="G80" s="20">
        <v>18338.34</v>
      </c>
      <c r="H80" s="20">
        <v>20277.468000000001</v>
      </c>
      <c r="I80" s="32" t="s">
        <v>389</v>
      </c>
      <c r="J80" s="14" t="s">
        <v>15</v>
      </c>
      <c r="K80" s="14" t="s">
        <v>16</v>
      </c>
      <c r="L80" s="14" t="s">
        <v>310</v>
      </c>
      <c r="M80" s="47" t="s">
        <v>17</v>
      </c>
    </row>
    <row r="81" spans="2:13" ht="21" customHeight="1" x14ac:dyDescent="0.35">
      <c r="B81" s="43"/>
      <c r="C81" s="43"/>
      <c r="D81" s="43"/>
      <c r="E81" s="43"/>
      <c r="F81" s="43"/>
      <c r="G81" s="43"/>
      <c r="H81" s="43"/>
      <c r="I81" s="43"/>
      <c r="J81" s="43"/>
      <c r="K81" s="43"/>
      <c r="L81" s="43"/>
      <c r="M81" s="43"/>
    </row>
    <row r="82" spans="2:13" ht="21" customHeight="1" x14ac:dyDescent="0.35">
      <c r="B82" s="16" t="s">
        <v>10</v>
      </c>
      <c r="F82" s="18"/>
      <c r="G82" s="18"/>
      <c r="H82" s="18"/>
    </row>
    <row r="83" spans="2:13" ht="142.5" customHeight="1" x14ac:dyDescent="0.35">
      <c r="B83" s="301" t="s">
        <v>417</v>
      </c>
      <c r="C83" s="302"/>
      <c r="D83" s="302"/>
      <c r="E83" s="302"/>
      <c r="F83" s="302"/>
      <c r="G83" s="302"/>
      <c r="H83" s="302"/>
      <c r="I83" s="302"/>
      <c r="J83" s="302"/>
      <c r="K83" s="302"/>
      <c r="L83" s="302"/>
      <c r="M83" s="303"/>
    </row>
    <row r="84" spans="2:13" ht="21" customHeight="1" x14ac:dyDescent="0.35">
      <c r="B84" s="43"/>
      <c r="C84" s="43"/>
      <c r="D84" s="43"/>
      <c r="E84" s="43"/>
      <c r="F84" s="43"/>
      <c r="G84" s="43"/>
      <c r="H84" s="43"/>
      <c r="I84" s="43"/>
      <c r="J84" s="43"/>
      <c r="K84" s="43"/>
      <c r="L84" s="43"/>
      <c r="M84" s="43"/>
    </row>
    <row r="85" spans="2:13" ht="21" customHeight="1" x14ac:dyDescent="0.35">
      <c r="B85" s="43"/>
      <c r="C85" s="48"/>
      <c r="D85" s="43"/>
      <c r="E85" s="43"/>
      <c r="F85" s="43"/>
      <c r="G85" s="43"/>
      <c r="H85" s="43"/>
      <c r="I85" s="33"/>
      <c r="M85" s="47"/>
    </row>
    <row r="86" spans="2:13" ht="21" customHeight="1" x14ac:dyDescent="0.35">
      <c r="B86" s="307" t="s">
        <v>418</v>
      </c>
      <c r="C86" s="307"/>
      <c r="D86" s="307"/>
      <c r="E86" s="307"/>
      <c r="F86" s="307"/>
      <c r="G86" s="307"/>
      <c r="H86" s="307"/>
      <c r="I86" s="307"/>
      <c r="J86" s="307"/>
      <c r="K86" s="307"/>
      <c r="L86" s="307"/>
      <c r="M86" s="307"/>
    </row>
    <row r="87" spans="2:13" ht="18.75" customHeight="1" x14ac:dyDescent="0.35">
      <c r="F87" s="292"/>
      <c r="G87" s="292"/>
      <c r="H87" s="292"/>
      <c r="J87" s="292" t="s">
        <v>234</v>
      </c>
      <c r="K87" s="292"/>
      <c r="L87" s="292"/>
      <c r="M87" s="292"/>
    </row>
    <row r="88" spans="2:13" ht="18.75" thickBot="1" x14ac:dyDescent="0.4">
      <c r="B88" s="10" t="s">
        <v>664</v>
      </c>
      <c r="C88" s="10"/>
      <c r="D88" s="10"/>
      <c r="E88" s="10"/>
      <c r="F88" s="11">
        <v>2020</v>
      </c>
      <c r="G88" s="12">
        <v>2021</v>
      </c>
      <c r="H88" s="12">
        <v>2022</v>
      </c>
      <c r="I88" s="27" t="s">
        <v>0</v>
      </c>
      <c r="J88" s="13" t="s">
        <v>1</v>
      </c>
      <c r="K88" s="13" t="s">
        <v>2</v>
      </c>
      <c r="L88" s="13" t="s">
        <v>3</v>
      </c>
      <c r="M88" s="13" t="s">
        <v>4</v>
      </c>
    </row>
    <row r="89" spans="2:13" ht="18.75" thickTop="1" x14ac:dyDescent="0.35">
      <c r="B89" s="16" t="s">
        <v>419</v>
      </c>
      <c r="C89" s="16"/>
      <c r="D89" s="16"/>
      <c r="E89" s="16"/>
      <c r="F89" s="148">
        <v>11408198.59</v>
      </c>
      <c r="G89" s="149">
        <v>13561551.460000001</v>
      </c>
      <c r="H89" s="144">
        <v>14853620.9</v>
      </c>
      <c r="I89" s="36" t="s">
        <v>390</v>
      </c>
      <c r="J89" s="14" t="s">
        <v>22</v>
      </c>
      <c r="K89" s="14" t="s">
        <v>23</v>
      </c>
      <c r="L89" s="14" t="s">
        <v>8</v>
      </c>
      <c r="M89" s="47" t="s">
        <v>24</v>
      </c>
    </row>
    <row r="90" spans="2:13" x14ac:dyDescent="0.35">
      <c r="C90" s="7" t="s">
        <v>420</v>
      </c>
      <c r="F90" s="35">
        <v>9115509.0500000007</v>
      </c>
      <c r="G90" s="35">
        <v>10001677.4</v>
      </c>
      <c r="H90" s="50">
        <v>9892634.1600000001</v>
      </c>
      <c r="I90" s="36" t="s">
        <v>390</v>
      </c>
      <c r="J90" s="14" t="s">
        <v>22</v>
      </c>
      <c r="K90" s="14" t="s">
        <v>23</v>
      </c>
      <c r="L90" s="14" t="s">
        <v>8</v>
      </c>
      <c r="M90" s="47" t="s">
        <v>24</v>
      </c>
    </row>
    <row r="91" spans="2:13" x14ac:dyDescent="0.35">
      <c r="C91" s="7" t="s">
        <v>421</v>
      </c>
      <c r="F91" s="20">
        <v>1975663.54</v>
      </c>
      <c r="G91" s="20">
        <v>3135437.02</v>
      </c>
      <c r="H91" s="50">
        <v>4609942.74</v>
      </c>
      <c r="I91" s="36" t="s">
        <v>390</v>
      </c>
      <c r="J91" s="14" t="s">
        <v>22</v>
      </c>
      <c r="K91" s="14" t="s">
        <v>23</v>
      </c>
      <c r="L91" s="14" t="s">
        <v>8</v>
      </c>
      <c r="M91" s="47" t="s">
        <v>24</v>
      </c>
    </row>
    <row r="92" spans="2:13" x14ac:dyDescent="0.35">
      <c r="C92" s="7" t="s">
        <v>422</v>
      </c>
      <c r="F92" s="20">
        <v>317026</v>
      </c>
      <c r="G92" s="20">
        <v>424437</v>
      </c>
      <c r="H92" s="50">
        <v>351044</v>
      </c>
      <c r="I92" s="36" t="s">
        <v>390</v>
      </c>
      <c r="J92" s="14" t="s">
        <v>22</v>
      </c>
      <c r="K92" s="14" t="s">
        <v>23</v>
      </c>
      <c r="L92" s="14" t="s">
        <v>8</v>
      </c>
      <c r="M92" s="47" t="s">
        <v>24</v>
      </c>
    </row>
    <row r="93" spans="2:13" x14ac:dyDescent="0.35">
      <c r="F93" s="20"/>
      <c r="G93" s="20"/>
      <c r="H93" s="20"/>
      <c r="I93" s="20"/>
      <c r="J93" s="20"/>
      <c r="K93" s="20"/>
      <c r="L93" s="20"/>
      <c r="M93" s="47"/>
    </row>
    <row r="94" spans="2:13" x14ac:dyDescent="0.35">
      <c r="B94" s="16" t="s">
        <v>10</v>
      </c>
      <c r="F94" s="18"/>
      <c r="G94" s="18"/>
      <c r="H94" s="18"/>
    </row>
    <row r="95" spans="2:13" ht="153" customHeight="1" x14ac:dyDescent="0.35">
      <c r="B95" s="301" t="s">
        <v>423</v>
      </c>
      <c r="C95" s="302"/>
      <c r="D95" s="302"/>
      <c r="E95" s="302"/>
      <c r="F95" s="302"/>
      <c r="G95" s="302"/>
      <c r="H95" s="302"/>
      <c r="I95" s="302"/>
      <c r="J95" s="302"/>
      <c r="K95" s="302"/>
      <c r="L95" s="302"/>
      <c r="M95" s="303"/>
    </row>
    <row r="96" spans="2:13" ht="24.75" customHeight="1" x14ac:dyDescent="0.35"/>
    <row r="97" spans="2:17" x14ac:dyDescent="0.35">
      <c r="J97" s="292" t="s">
        <v>234</v>
      </c>
      <c r="K97" s="292"/>
      <c r="L97" s="292"/>
      <c r="M97" s="292"/>
    </row>
    <row r="98" spans="2:17" ht="18.75" thickBot="1" x14ac:dyDescent="0.4">
      <c r="B98" s="10" t="s">
        <v>424</v>
      </c>
      <c r="C98" s="10"/>
      <c r="D98" s="10"/>
      <c r="E98" s="10"/>
      <c r="F98" s="11">
        <v>2020</v>
      </c>
      <c r="G98" s="12">
        <v>2021</v>
      </c>
      <c r="H98" s="12">
        <v>2022</v>
      </c>
      <c r="I98" s="27" t="s">
        <v>0</v>
      </c>
      <c r="J98" s="13" t="s">
        <v>1</v>
      </c>
      <c r="K98" s="13" t="s">
        <v>2</v>
      </c>
      <c r="L98" s="13" t="s">
        <v>3</v>
      </c>
      <c r="M98" s="13" t="s">
        <v>4</v>
      </c>
    </row>
    <row r="99" spans="2:17" ht="18.75" thickTop="1" x14ac:dyDescent="0.35">
      <c r="B99" s="16" t="s">
        <v>419</v>
      </c>
      <c r="C99" s="16"/>
      <c r="D99" s="16"/>
      <c r="E99" s="16"/>
      <c r="F99" s="148">
        <v>11408198.59</v>
      </c>
      <c r="G99" s="149">
        <v>13561551.42</v>
      </c>
      <c r="H99" s="144">
        <v>14853620.9</v>
      </c>
      <c r="I99" s="51" t="s">
        <v>8</v>
      </c>
      <c r="J99" s="14" t="s">
        <v>22</v>
      </c>
      <c r="K99" s="14" t="s">
        <v>23</v>
      </c>
      <c r="L99" s="14" t="s">
        <v>8</v>
      </c>
      <c r="M99" s="47" t="s">
        <v>24</v>
      </c>
    </row>
    <row r="100" spans="2:17" x14ac:dyDescent="0.35">
      <c r="C100" s="7" t="s">
        <v>425</v>
      </c>
      <c r="F100" s="35">
        <v>982963</v>
      </c>
      <c r="G100" s="35">
        <v>208000.16</v>
      </c>
      <c r="H100" s="50">
        <v>587403.84</v>
      </c>
      <c r="I100" s="51" t="s">
        <v>8</v>
      </c>
      <c r="J100" s="14" t="s">
        <v>22</v>
      </c>
      <c r="K100" s="14" t="s">
        <v>23</v>
      </c>
      <c r="L100" s="14" t="s">
        <v>8</v>
      </c>
      <c r="M100" s="47" t="s">
        <v>24</v>
      </c>
    </row>
    <row r="101" spans="2:17" x14ac:dyDescent="0.35">
      <c r="C101" s="7" t="s">
        <v>426</v>
      </c>
      <c r="F101" s="52">
        <v>8.5999999999999993E-2</v>
      </c>
      <c r="G101" s="52">
        <v>1.4999999999999999E-2</v>
      </c>
      <c r="H101" s="52">
        <v>4.2000000000000003E-2</v>
      </c>
      <c r="I101" s="51" t="s">
        <v>8</v>
      </c>
      <c r="J101" s="14" t="s">
        <v>22</v>
      </c>
      <c r="K101" s="14" t="s">
        <v>26</v>
      </c>
      <c r="L101" s="14" t="s">
        <v>8</v>
      </c>
      <c r="M101" s="47" t="s">
        <v>24</v>
      </c>
      <c r="N101" s="20"/>
      <c r="O101" s="20"/>
      <c r="P101" s="20"/>
      <c r="Q101" s="20"/>
    </row>
    <row r="102" spans="2:17" x14ac:dyDescent="0.35">
      <c r="F102" s="20"/>
      <c r="G102" s="20"/>
      <c r="H102" s="20"/>
      <c r="I102" s="20"/>
      <c r="J102" s="20"/>
      <c r="K102" s="20"/>
      <c r="L102" s="20"/>
      <c r="M102" s="47"/>
    </row>
    <row r="103" spans="2:17" x14ac:dyDescent="0.35">
      <c r="B103" s="16" t="s">
        <v>10</v>
      </c>
      <c r="F103" s="18"/>
      <c r="G103" s="18"/>
      <c r="H103" s="18"/>
    </row>
    <row r="104" spans="2:17" ht="33.75" customHeight="1" x14ac:dyDescent="0.35">
      <c r="B104" s="301" t="s">
        <v>427</v>
      </c>
      <c r="C104" s="302"/>
      <c r="D104" s="302"/>
      <c r="E104" s="302"/>
      <c r="F104" s="302"/>
      <c r="G104" s="302"/>
      <c r="H104" s="302"/>
      <c r="I104" s="302"/>
      <c r="J104" s="302"/>
      <c r="K104" s="302"/>
      <c r="L104" s="302"/>
      <c r="M104" s="303"/>
    </row>
    <row r="105" spans="2:17" ht="25.5" customHeight="1" x14ac:dyDescent="0.35">
      <c r="B105" s="99"/>
      <c r="C105" s="99"/>
      <c r="D105" s="99"/>
      <c r="E105" s="99"/>
      <c r="F105" s="99"/>
      <c r="G105" s="99"/>
      <c r="H105" s="99"/>
      <c r="I105" s="99"/>
      <c r="J105" s="99"/>
      <c r="K105" s="99"/>
      <c r="L105" s="99"/>
      <c r="M105" s="99"/>
    </row>
    <row r="106" spans="2:17" ht="18.75" customHeight="1" x14ac:dyDescent="0.35">
      <c r="F106" s="292"/>
      <c r="G106" s="292"/>
      <c r="H106" s="292"/>
      <c r="J106" s="292" t="s">
        <v>234</v>
      </c>
      <c r="K106" s="292"/>
      <c r="L106" s="292"/>
      <c r="M106" s="292"/>
    </row>
    <row r="107" spans="2:17" ht="18.75" thickBot="1" x14ac:dyDescent="0.4">
      <c r="B107" s="10" t="s">
        <v>428</v>
      </c>
      <c r="C107" s="10"/>
      <c r="D107" s="10"/>
      <c r="E107" s="10"/>
      <c r="F107" s="11">
        <v>2020</v>
      </c>
      <c r="G107" s="12">
        <v>2021</v>
      </c>
      <c r="H107" s="12">
        <v>2022</v>
      </c>
      <c r="I107" s="27" t="s">
        <v>0</v>
      </c>
      <c r="J107" s="13" t="s">
        <v>1</v>
      </c>
      <c r="K107" s="13" t="s">
        <v>2</v>
      </c>
      <c r="L107" s="13" t="s">
        <v>3</v>
      </c>
      <c r="M107" s="13" t="s">
        <v>4</v>
      </c>
    </row>
    <row r="108" spans="2:17" ht="18.75" thickTop="1" x14ac:dyDescent="0.35">
      <c r="B108" s="16" t="s">
        <v>419</v>
      </c>
      <c r="C108" s="16"/>
      <c r="D108" s="16"/>
      <c r="E108" s="16"/>
      <c r="F108" s="148">
        <v>11408198.59</v>
      </c>
      <c r="G108" s="149">
        <v>13561551.460000001</v>
      </c>
      <c r="H108" s="144">
        <v>14853620.9</v>
      </c>
      <c r="I108" s="36" t="s">
        <v>390</v>
      </c>
      <c r="J108" s="14" t="s">
        <v>22</v>
      </c>
      <c r="K108" s="14" t="s">
        <v>23</v>
      </c>
      <c r="L108" s="14" t="s">
        <v>8</v>
      </c>
      <c r="M108" s="47" t="s">
        <v>24</v>
      </c>
    </row>
    <row r="109" spans="2:17" x14ac:dyDescent="0.35">
      <c r="C109" s="7" t="s">
        <v>148</v>
      </c>
      <c r="F109" s="35">
        <v>4493368.59</v>
      </c>
      <c r="G109" s="35">
        <v>4159789.42</v>
      </c>
      <c r="H109" s="50">
        <v>6465680.9100000001</v>
      </c>
      <c r="I109" s="36" t="s">
        <v>391</v>
      </c>
      <c r="J109" s="14" t="s">
        <v>22</v>
      </c>
      <c r="K109" s="14" t="s">
        <v>23</v>
      </c>
      <c r="L109" s="14" t="s">
        <v>8</v>
      </c>
      <c r="M109" s="47" t="s">
        <v>24</v>
      </c>
    </row>
    <row r="110" spans="2:17" ht="18.75" customHeight="1" x14ac:dyDescent="0.35">
      <c r="B110" s="99"/>
      <c r="C110" s="7" t="s">
        <v>429</v>
      </c>
      <c r="D110" s="99"/>
      <c r="E110" s="99"/>
      <c r="F110" s="34" t="s">
        <v>8</v>
      </c>
      <c r="G110" s="34" t="s">
        <v>8</v>
      </c>
      <c r="H110" s="50">
        <v>74137</v>
      </c>
      <c r="I110" s="57" t="s">
        <v>8</v>
      </c>
      <c r="J110" s="14" t="s">
        <v>22</v>
      </c>
      <c r="K110" s="14" t="s">
        <v>23</v>
      </c>
      <c r="L110" s="14" t="s">
        <v>8</v>
      </c>
      <c r="M110" s="47" t="s">
        <v>24</v>
      </c>
    </row>
    <row r="111" spans="2:17" ht="19.5" customHeight="1" x14ac:dyDescent="0.35">
      <c r="B111" s="99"/>
      <c r="C111" s="7" t="s">
        <v>149</v>
      </c>
      <c r="D111" s="99"/>
      <c r="E111" s="99"/>
      <c r="F111" s="35">
        <v>3860696</v>
      </c>
      <c r="G111" s="35">
        <v>4998365</v>
      </c>
      <c r="H111" s="20">
        <v>4824302.0199999996</v>
      </c>
      <c r="I111" s="36" t="s">
        <v>392</v>
      </c>
      <c r="J111" s="14" t="s">
        <v>22</v>
      </c>
      <c r="K111" s="14" t="s">
        <v>23</v>
      </c>
      <c r="L111" s="14" t="s">
        <v>8</v>
      </c>
      <c r="M111" s="47" t="s">
        <v>24</v>
      </c>
    </row>
    <row r="112" spans="2:17" ht="19.5" customHeight="1" x14ac:dyDescent="0.35">
      <c r="B112" s="99"/>
      <c r="C112" s="7" t="s">
        <v>430</v>
      </c>
      <c r="D112" s="99"/>
      <c r="E112" s="99"/>
      <c r="F112" s="151">
        <v>394257</v>
      </c>
      <c r="G112" s="151">
        <v>606201</v>
      </c>
      <c r="H112" s="151">
        <v>552324</v>
      </c>
      <c r="I112" s="36" t="s">
        <v>392</v>
      </c>
      <c r="J112" s="14" t="s">
        <v>22</v>
      </c>
      <c r="K112" s="14" t="s">
        <v>23</v>
      </c>
      <c r="L112" s="14" t="s">
        <v>8</v>
      </c>
      <c r="M112" s="47" t="s">
        <v>24</v>
      </c>
    </row>
    <row r="113" spans="2:13" ht="19.5" customHeight="1" x14ac:dyDescent="0.35">
      <c r="B113" s="99"/>
      <c r="C113" s="7" t="s">
        <v>431</v>
      </c>
      <c r="D113" s="99"/>
      <c r="E113" s="99"/>
      <c r="F113" s="151">
        <v>1417970</v>
      </c>
      <c r="G113" s="151">
        <v>1727243</v>
      </c>
      <c r="H113" s="151">
        <v>1394242.080000001</v>
      </c>
      <c r="I113" s="36" t="s">
        <v>392</v>
      </c>
      <c r="J113" s="14" t="s">
        <v>22</v>
      </c>
      <c r="K113" s="14" t="s">
        <v>23</v>
      </c>
      <c r="L113" s="14" t="s">
        <v>8</v>
      </c>
      <c r="M113" s="47" t="s">
        <v>24</v>
      </c>
    </row>
    <row r="114" spans="2:13" ht="18.75" customHeight="1" x14ac:dyDescent="0.35">
      <c r="B114" s="99"/>
      <c r="C114" s="48" t="s">
        <v>432</v>
      </c>
      <c r="D114" s="99"/>
      <c r="E114" s="99"/>
      <c r="F114" s="151">
        <v>1286907</v>
      </c>
      <c r="G114" s="151">
        <v>2069953</v>
      </c>
      <c r="H114" s="151">
        <v>1543201</v>
      </c>
      <c r="I114" s="36" t="s">
        <v>392</v>
      </c>
      <c r="J114" s="14" t="s">
        <v>22</v>
      </c>
      <c r="K114" s="14" t="s">
        <v>23</v>
      </c>
      <c r="L114" s="14" t="s">
        <v>8</v>
      </c>
      <c r="M114" s="47" t="s">
        <v>24</v>
      </c>
    </row>
    <row r="116" spans="2:13" x14ac:dyDescent="0.35">
      <c r="B116" s="16" t="s">
        <v>10</v>
      </c>
      <c r="F116" s="18"/>
      <c r="G116" s="18"/>
      <c r="H116" s="18"/>
    </row>
    <row r="117" spans="2:13" ht="105" customHeight="1" x14ac:dyDescent="0.35">
      <c r="B117" s="301" t="s">
        <v>433</v>
      </c>
      <c r="C117" s="302"/>
      <c r="D117" s="302"/>
      <c r="E117" s="302"/>
      <c r="F117" s="302"/>
      <c r="G117" s="302"/>
      <c r="H117" s="302"/>
      <c r="I117" s="302"/>
      <c r="J117" s="302"/>
      <c r="K117" s="302"/>
      <c r="L117" s="302"/>
      <c r="M117" s="303"/>
    </row>
    <row r="120" spans="2:13" ht="18.75" customHeight="1" x14ac:dyDescent="0.35">
      <c r="F120" s="292"/>
      <c r="G120" s="292"/>
      <c r="H120" s="292"/>
      <c r="J120" s="292" t="s">
        <v>234</v>
      </c>
      <c r="K120" s="292"/>
      <c r="L120" s="292"/>
      <c r="M120" s="292"/>
    </row>
    <row r="121" spans="2:13" ht="18.75" thickBot="1" x14ac:dyDescent="0.4">
      <c r="B121" s="10" t="s">
        <v>434</v>
      </c>
      <c r="C121" s="10"/>
      <c r="D121" s="10"/>
      <c r="E121" s="10"/>
      <c r="F121" s="11">
        <v>2020</v>
      </c>
      <c r="G121" s="12">
        <v>2021</v>
      </c>
      <c r="H121" s="12">
        <v>2022</v>
      </c>
      <c r="I121" s="27" t="s">
        <v>0</v>
      </c>
      <c r="J121" s="13" t="s">
        <v>1</v>
      </c>
      <c r="K121" s="13" t="s">
        <v>2</v>
      </c>
      <c r="L121" s="13" t="s">
        <v>3</v>
      </c>
      <c r="M121" s="13" t="s">
        <v>4</v>
      </c>
    </row>
    <row r="122" spans="2:13" ht="18.75" thickTop="1" x14ac:dyDescent="0.35">
      <c r="B122" s="16" t="s">
        <v>435</v>
      </c>
      <c r="C122" s="16"/>
      <c r="D122" s="16"/>
      <c r="E122" s="16"/>
      <c r="F122" s="144">
        <v>4493368.59</v>
      </c>
      <c r="G122" s="144">
        <v>4159789.42</v>
      </c>
      <c r="H122" s="144">
        <v>6465680.9100000001</v>
      </c>
      <c r="I122" s="36" t="s">
        <v>393</v>
      </c>
      <c r="J122" s="14" t="s">
        <v>22</v>
      </c>
      <c r="K122" s="14" t="s">
        <v>23</v>
      </c>
      <c r="L122" s="14" t="s">
        <v>8</v>
      </c>
      <c r="M122" s="47" t="s">
        <v>24</v>
      </c>
    </row>
    <row r="123" spans="2:13" x14ac:dyDescent="0.35">
      <c r="C123" s="7" t="s">
        <v>420</v>
      </c>
      <c r="F123" s="35">
        <v>3705591.05</v>
      </c>
      <c r="G123" s="35">
        <v>2888119.36</v>
      </c>
      <c r="H123" s="20">
        <v>3978482.1637749998</v>
      </c>
      <c r="I123" s="36" t="s">
        <v>393</v>
      </c>
      <c r="J123" s="14" t="s">
        <v>22</v>
      </c>
      <c r="K123" s="14" t="s">
        <v>23</v>
      </c>
      <c r="L123" s="14" t="s">
        <v>8</v>
      </c>
      <c r="M123" s="47" t="s">
        <v>24</v>
      </c>
    </row>
    <row r="124" spans="2:13" x14ac:dyDescent="0.35">
      <c r="C124" s="7" t="s">
        <v>421</v>
      </c>
      <c r="F124" s="50">
        <v>787777.54</v>
      </c>
      <c r="G124" s="50">
        <v>1271670.06</v>
      </c>
      <c r="H124" s="20">
        <v>2487198.7433599997</v>
      </c>
      <c r="I124" s="36" t="s">
        <v>393</v>
      </c>
      <c r="J124" s="14" t="s">
        <v>22</v>
      </c>
      <c r="K124" s="14" t="s">
        <v>23</v>
      </c>
      <c r="L124" s="14" t="s">
        <v>8</v>
      </c>
      <c r="M124" s="47" t="s">
        <v>24</v>
      </c>
    </row>
    <row r="125" spans="2:13" x14ac:dyDescent="0.35">
      <c r="C125" s="7" t="s">
        <v>422</v>
      </c>
      <c r="F125" s="152">
        <v>0</v>
      </c>
      <c r="G125" s="152">
        <v>0</v>
      </c>
      <c r="H125" s="152">
        <v>0</v>
      </c>
      <c r="I125" s="36" t="s">
        <v>393</v>
      </c>
      <c r="J125" s="14" t="s">
        <v>22</v>
      </c>
      <c r="K125" s="14" t="s">
        <v>23</v>
      </c>
      <c r="L125" s="14" t="s">
        <v>8</v>
      </c>
      <c r="M125" s="47" t="s">
        <v>24</v>
      </c>
    </row>
    <row r="126" spans="2:13" x14ac:dyDescent="0.35">
      <c r="B126" s="16" t="s">
        <v>436</v>
      </c>
      <c r="C126" s="16"/>
      <c r="D126" s="16"/>
      <c r="E126" s="16"/>
      <c r="F126" s="154" t="s">
        <v>8</v>
      </c>
      <c r="G126" s="154" t="s">
        <v>8</v>
      </c>
      <c r="H126" s="38">
        <v>74137</v>
      </c>
      <c r="I126" s="57" t="s">
        <v>8</v>
      </c>
      <c r="J126" s="14" t="s">
        <v>22</v>
      </c>
      <c r="K126" s="14" t="s">
        <v>23</v>
      </c>
      <c r="L126" s="14" t="s">
        <v>8</v>
      </c>
      <c r="M126" s="47" t="s">
        <v>24</v>
      </c>
    </row>
    <row r="127" spans="2:13" x14ac:dyDescent="0.35">
      <c r="C127" s="7" t="s">
        <v>420</v>
      </c>
      <c r="F127" s="153" t="s">
        <v>8</v>
      </c>
      <c r="G127" s="153" t="s">
        <v>8</v>
      </c>
      <c r="H127" s="20">
        <v>16879</v>
      </c>
      <c r="I127" s="57" t="s">
        <v>8</v>
      </c>
      <c r="J127" s="14" t="s">
        <v>22</v>
      </c>
      <c r="K127" s="14" t="s">
        <v>23</v>
      </c>
      <c r="L127" s="14" t="s">
        <v>8</v>
      </c>
      <c r="M127" s="47" t="s">
        <v>24</v>
      </c>
    </row>
    <row r="128" spans="2:13" x14ac:dyDescent="0.35">
      <c r="C128" s="7" t="s">
        <v>421</v>
      </c>
      <c r="F128" s="153" t="s">
        <v>8</v>
      </c>
      <c r="G128" s="153" t="s">
        <v>8</v>
      </c>
      <c r="H128" s="152">
        <v>0</v>
      </c>
      <c r="I128" s="57" t="s">
        <v>8</v>
      </c>
      <c r="J128" s="14" t="s">
        <v>22</v>
      </c>
      <c r="K128" s="14" t="s">
        <v>23</v>
      </c>
      <c r="L128" s="14" t="s">
        <v>8</v>
      </c>
      <c r="M128" s="47" t="s">
        <v>24</v>
      </c>
    </row>
    <row r="129" spans="2:13" x14ac:dyDescent="0.35">
      <c r="C129" s="7" t="s">
        <v>422</v>
      </c>
      <c r="F129" s="153" t="s">
        <v>8</v>
      </c>
      <c r="G129" s="153" t="s">
        <v>8</v>
      </c>
      <c r="H129" s="20">
        <v>57258</v>
      </c>
      <c r="I129" s="57" t="s">
        <v>8</v>
      </c>
      <c r="J129" s="14" t="s">
        <v>22</v>
      </c>
      <c r="K129" s="14" t="s">
        <v>23</v>
      </c>
      <c r="L129" s="14" t="s">
        <v>8</v>
      </c>
      <c r="M129" s="47" t="s">
        <v>24</v>
      </c>
    </row>
    <row r="130" spans="2:13" x14ac:dyDescent="0.35">
      <c r="B130" s="16" t="s">
        <v>437</v>
      </c>
      <c r="C130" s="16"/>
      <c r="D130" s="16"/>
      <c r="E130" s="16"/>
      <c r="F130" s="148">
        <v>3860696</v>
      </c>
      <c r="G130" s="148">
        <v>4998365</v>
      </c>
      <c r="H130" s="38">
        <v>4824302</v>
      </c>
      <c r="I130" s="36" t="s">
        <v>392</v>
      </c>
      <c r="J130" s="14" t="s">
        <v>22</v>
      </c>
      <c r="K130" s="14" t="s">
        <v>23</v>
      </c>
      <c r="L130" s="14" t="s">
        <v>8</v>
      </c>
      <c r="M130" s="47" t="s">
        <v>24</v>
      </c>
    </row>
    <row r="131" spans="2:13" ht="14.25" customHeight="1" x14ac:dyDescent="0.35">
      <c r="C131" s="7" t="s">
        <v>420</v>
      </c>
      <c r="F131" s="20">
        <v>3608710</v>
      </c>
      <c r="G131" s="20">
        <v>4111630</v>
      </c>
      <c r="H131" s="20">
        <v>3605789</v>
      </c>
      <c r="I131" s="36" t="s">
        <v>392</v>
      </c>
      <c r="J131" s="14" t="s">
        <v>22</v>
      </c>
      <c r="K131" s="14" t="s">
        <v>23</v>
      </c>
      <c r="L131" s="14" t="s">
        <v>8</v>
      </c>
      <c r="M131" s="47" t="s">
        <v>24</v>
      </c>
    </row>
    <row r="132" spans="2:13" x14ac:dyDescent="0.35">
      <c r="C132" s="7" t="s">
        <v>421</v>
      </c>
      <c r="F132" s="20">
        <v>251986</v>
      </c>
      <c r="G132" s="20">
        <v>886735</v>
      </c>
      <c r="H132" s="20">
        <v>1218513</v>
      </c>
      <c r="I132" s="36" t="s">
        <v>392</v>
      </c>
      <c r="J132" s="14" t="s">
        <v>22</v>
      </c>
      <c r="K132" s="14" t="s">
        <v>23</v>
      </c>
      <c r="L132" s="14" t="s">
        <v>8</v>
      </c>
      <c r="M132" s="47" t="s">
        <v>24</v>
      </c>
    </row>
    <row r="133" spans="2:13" x14ac:dyDescent="0.35">
      <c r="C133" s="7" t="s">
        <v>422</v>
      </c>
      <c r="F133" s="152">
        <v>0</v>
      </c>
      <c r="G133" s="152">
        <v>0</v>
      </c>
      <c r="H133" s="152">
        <v>0</v>
      </c>
      <c r="I133" s="36" t="s">
        <v>392</v>
      </c>
      <c r="J133" s="14" t="s">
        <v>22</v>
      </c>
      <c r="K133" s="14" t="s">
        <v>23</v>
      </c>
      <c r="L133" s="14" t="s">
        <v>8</v>
      </c>
      <c r="M133" s="47" t="s">
        <v>24</v>
      </c>
    </row>
    <row r="134" spans="2:13" x14ac:dyDescent="0.35">
      <c r="B134" s="16" t="s">
        <v>438</v>
      </c>
      <c r="C134" s="16"/>
      <c r="D134" s="16"/>
      <c r="E134" s="16"/>
      <c r="F134" s="148">
        <v>349257</v>
      </c>
      <c r="G134" s="144">
        <v>606201</v>
      </c>
      <c r="H134" s="38">
        <v>552324</v>
      </c>
      <c r="I134" s="36" t="s">
        <v>392</v>
      </c>
      <c r="J134" s="14" t="s">
        <v>22</v>
      </c>
      <c r="K134" s="14" t="s">
        <v>23</v>
      </c>
      <c r="L134" s="14" t="s">
        <v>8</v>
      </c>
      <c r="M134" s="47" t="s">
        <v>24</v>
      </c>
    </row>
    <row r="135" spans="2:13" x14ac:dyDescent="0.35">
      <c r="C135" s="7" t="s">
        <v>420</v>
      </c>
      <c r="F135" s="20">
        <v>74147</v>
      </c>
      <c r="G135" s="50">
        <v>276594</v>
      </c>
      <c r="H135" s="20">
        <v>286543</v>
      </c>
      <c r="I135" s="36" t="s">
        <v>392</v>
      </c>
      <c r="J135" s="14" t="s">
        <v>22</v>
      </c>
      <c r="K135" s="14" t="s">
        <v>23</v>
      </c>
      <c r="L135" s="14" t="s">
        <v>8</v>
      </c>
      <c r="M135" s="47" t="s">
        <v>24</v>
      </c>
    </row>
    <row r="136" spans="2:13" x14ac:dyDescent="0.35">
      <c r="C136" s="7" t="s">
        <v>421</v>
      </c>
      <c r="F136" s="152">
        <v>0</v>
      </c>
      <c r="G136" s="152">
        <v>0</v>
      </c>
      <c r="H136" s="152">
        <v>0</v>
      </c>
      <c r="I136" s="36" t="s">
        <v>392</v>
      </c>
      <c r="J136" s="14" t="s">
        <v>22</v>
      </c>
      <c r="K136" s="14" t="s">
        <v>23</v>
      </c>
      <c r="L136" s="14" t="s">
        <v>8</v>
      </c>
      <c r="M136" s="47" t="s">
        <v>24</v>
      </c>
    </row>
    <row r="137" spans="2:13" x14ac:dyDescent="0.35">
      <c r="C137" s="7" t="s">
        <v>422</v>
      </c>
      <c r="F137" s="20">
        <v>275110</v>
      </c>
      <c r="G137" s="50">
        <v>329607</v>
      </c>
      <c r="H137" s="20">
        <v>265781</v>
      </c>
      <c r="I137" s="36" t="s">
        <v>392</v>
      </c>
      <c r="J137" s="14" t="s">
        <v>22</v>
      </c>
      <c r="K137" s="14" t="s">
        <v>23</v>
      </c>
      <c r="L137" s="14" t="s">
        <v>8</v>
      </c>
      <c r="M137" s="47" t="s">
        <v>24</v>
      </c>
    </row>
    <row r="138" spans="2:13" x14ac:dyDescent="0.35">
      <c r="B138" s="16" t="s">
        <v>439</v>
      </c>
      <c r="C138" s="16"/>
      <c r="D138" s="16"/>
      <c r="E138" s="16"/>
      <c r="F138" s="148">
        <v>1417970</v>
      </c>
      <c r="G138" s="144">
        <v>1727243</v>
      </c>
      <c r="H138" s="38">
        <v>1394242</v>
      </c>
      <c r="I138" s="36" t="s">
        <v>392</v>
      </c>
      <c r="J138" s="14" t="s">
        <v>22</v>
      </c>
      <c r="K138" s="14" t="s">
        <v>23</v>
      </c>
      <c r="L138" s="14" t="s">
        <v>8</v>
      </c>
      <c r="M138" s="47" t="s">
        <v>24</v>
      </c>
    </row>
    <row r="139" spans="2:13" x14ac:dyDescent="0.35">
      <c r="C139" s="7" t="s">
        <v>420</v>
      </c>
      <c r="F139" s="20">
        <v>440440</v>
      </c>
      <c r="G139" s="20">
        <v>655381</v>
      </c>
      <c r="H139" s="20">
        <v>483433</v>
      </c>
      <c r="I139" s="36" t="s">
        <v>392</v>
      </c>
      <c r="J139" s="14" t="s">
        <v>22</v>
      </c>
      <c r="K139" s="14" t="s">
        <v>23</v>
      </c>
      <c r="L139" s="14" t="s">
        <v>8</v>
      </c>
      <c r="M139" s="47" t="s">
        <v>24</v>
      </c>
    </row>
    <row r="140" spans="2:13" x14ac:dyDescent="0.35">
      <c r="C140" s="7" t="s">
        <v>421</v>
      </c>
      <c r="F140" s="20">
        <v>935900</v>
      </c>
      <c r="G140" s="20">
        <v>977032</v>
      </c>
      <c r="H140" s="20">
        <v>887352</v>
      </c>
      <c r="I140" s="36" t="s">
        <v>392</v>
      </c>
      <c r="J140" s="14" t="s">
        <v>22</v>
      </c>
      <c r="K140" s="14" t="s">
        <v>23</v>
      </c>
      <c r="L140" s="14" t="s">
        <v>8</v>
      </c>
      <c r="M140" s="47" t="s">
        <v>24</v>
      </c>
    </row>
    <row r="141" spans="2:13" x14ac:dyDescent="0.35">
      <c r="C141" s="7" t="s">
        <v>422</v>
      </c>
      <c r="F141" s="20">
        <v>41630</v>
      </c>
      <c r="G141" s="20">
        <v>94830</v>
      </c>
      <c r="H141" s="20">
        <v>23457</v>
      </c>
      <c r="I141" s="36" t="s">
        <v>392</v>
      </c>
      <c r="J141" s="14" t="s">
        <v>22</v>
      </c>
      <c r="K141" s="14" t="s">
        <v>23</v>
      </c>
      <c r="L141" s="14" t="s">
        <v>8</v>
      </c>
      <c r="M141" s="47" t="s">
        <v>24</v>
      </c>
    </row>
    <row r="142" spans="2:13" x14ac:dyDescent="0.35">
      <c r="B142" s="16" t="s">
        <v>440</v>
      </c>
      <c r="C142" s="16"/>
      <c r="D142" s="16"/>
      <c r="E142" s="16"/>
      <c r="F142" s="148">
        <v>1286907</v>
      </c>
      <c r="G142" s="144">
        <v>2069953</v>
      </c>
      <c r="H142" s="38">
        <v>1543201</v>
      </c>
      <c r="I142" s="36" t="s">
        <v>392</v>
      </c>
      <c r="J142" s="14" t="s">
        <v>22</v>
      </c>
      <c r="K142" s="14" t="s">
        <v>23</v>
      </c>
      <c r="L142" s="14" t="s">
        <v>8</v>
      </c>
      <c r="M142" s="47" t="s">
        <v>24</v>
      </c>
    </row>
    <row r="143" spans="2:13" x14ac:dyDescent="0.35">
      <c r="C143" s="7" t="s">
        <v>420</v>
      </c>
      <c r="F143" s="20">
        <v>1286621</v>
      </c>
      <c r="G143" s="20">
        <v>2069953</v>
      </c>
      <c r="H143" s="20">
        <v>1538387</v>
      </c>
      <c r="I143" s="36" t="s">
        <v>392</v>
      </c>
      <c r="J143" s="14" t="s">
        <v>22</v>
      </c>
      <c r="K143" s="14" t="s">
        <v>23</v>
      </c>
      <c r="L143" s="14" t="s">
        <v>8</v>
      </c>
      <c r="M143" s="47" t="s">
        <v>24</v>
      </c>
    </row>
    <row r="144" spans="2:13" x14ac:dyDescent="0.35">
      <c r="C144" s="7" t="s">
        <v>421</v>
      </c>
      <c r="F144" s="152">
        <v>0</v>
      </c>
      <c r="G144" s="152">
        <v>0</v>
      </c>
      <c r="H144" s="152">
        <v>0</v>
      </c>
      <c r="I144" s="36" t="s">
        <v>392</v>
      </c>
      <c r="J144" s="14" t="s">
        <v>22</v>
      </c>
      <c r="K144" s="14" t="s">
        <v>23</v>
      </c>
      <c r="L144" s="14" t="s">
        <v>8</v>
      </c>
      <c r="M144" s="47" t="s">
        <v>24</v>
      </c>
    </row>
    <row r="145" spans="2:13" x14ac:dyDescent="0.35">
      <c r="C145" s="7" t="s">
        <v>422</v>
      </c>
      <c r="F145" s="20">
        <v>286</v>
      </c>
      <c r="G145" s="152">
        <v>0</v>
      </c>
      <c r="H145" s="20">
        <v>4814</v>
      </c>
      <c r="I145" s="36" t="s">
        <v>392</v>
      </c>
      <c r="J145" s="14" t="s">
        <v>22</v>
      </c>
      <c r="K145" s="14" t="s">
        <v>23</v>
      </c>
      <c r="L145" s="14" t="s">
        <v>8</v>
      </c>
      <c r="M145" s="47" t="s">
        <v>24</v>
      </c>
    </row>
    <row r="146" spans="2:13" x14ac:dyDescent="0.35">
      <c r="F146" s="20"/>
      <c r="G146" s="50"/>
      <c r="H146" s="20"/>
      <c r="I146" s="150"/>
      <c r="M146" s="47"/>
    </row>
    <row r="147" spans="2:13" x14ac:dyDescent="0.35">
      <c r="B147" s="16" t="s">
        <v>10</v>
      </c>
      <c r="F147" s="18"/>
      <c r="G147" s="18"/>
      <c r="H147" s="18"/>
    </row>
    <row r="148" spans="2:13" ht="140.25" customHeight="1" x14ac:dyDescent="0.35">
      <c r="B148" s="301" t="s">
        <v>433</v>
      </c>
      <c r="C148" s="302"/>
      <c r="D148" s="302"/>
      <c r="E148" s="302"/>
      <c r="F148" s="302"/>
      <c r="G148" s="302"/>
      <c r="H148" s="302"/>
      <c r="I148" s="302"/>
      <c r="J148" s="302"/>
      <c r="K148" s="302"/>
      <c r="L148" s="302"/>
      <c r="M148" s="303"/>
    </row>
    <row r="149" spans="2:13" x14ac:dyDescent="0.35">
      <c r="F149" s="20"/>
      <c r="G149" s="50"/>
      <c r="H149" s="20"/>
      <c r="I149" s="150"/>
      <c r="M149" s="47"/>
    </row>
    <row r="150" spans="2:13" x14ac:dyDescent="0.35">
      <c r="F150" s="20"/>
      <c r="G150" s="50"/>
      <c r="H150" s="20"/>
      <c r="I150" s="150"/>
      <c r="M150" s="47"/>
    </row>
    <row r="151" spans="2:13" x14ac:dyDescent="0.35">
      <c r="J151" s="292" t="s">
        <v>234</v>
      </c>
      <c r="K151" s="292"/>
      <c r="L151" s="292"/>
      <c r="M151" s="292"/>
    </row>
    <row r="152" spans="2:13" ht="18.75" thickBot="1" x14ac:dyDescent="0.4">
      <c r="B152" s="10" t="s">
        <v>441</v>
      </c>
      <c r="C152" s="10"/>
      <c r="D152" s="10"/>
      <c r="E152" s="10"/>
      <c r="F152" s="11">
        <v>2020</v>
      </c>
      <c r="G152" s="12">
        <v>2021</v>
      </c>
      <c r="H152" s="12">
        <v>2022</v>
      </c>
      <c r="I152" s="27" t="s">
        <v>0</v>
      </c>
      <c r="J152" s="13" t="s">
        <v>1</v>
      </c>
      <c r="K152" s="13" t="s">
        <v>2</v>
      </c>
      <c r="L152" s="13" t="s">
        <v>3</v>
      </c>
      <c r="M152" s="13" t="s">
        <v>4</v>
      </c>
    </row>
    <row r="153" spans="2:13" ht="18.75" thickTop="1" x14ac:dyDescent="0.35">
      <c r="B153" s="16" t="s">
        <v>442</v>
      </c>
      <c r="C153" s="16"/>
      <c r="D153" s="16"/>
      <c r="E153" s="16"/>
      <c r="F153" s="148">
        <v>8646070.5399999991</v>
      </c>
      <c r="G153" s="149">
        <v>12091439.379999999</v>
      </c>
      <c r="H153" s="144">
        <v>12466980.6</v>
      </c>
      <c r="I153" s="36" t="s">
        <v>394</v>
      </c>
      <c r="J153" s="14" t="s">
        <v>22</v>
      </c>
      <c r="K153" s="14" t="s">
        <v>23</v>
      </c>
      <c r="L153" s="14" t="s">
        <v>8</v>
      </c>
      <c r="M153" s="47" t="s">
        <v>24</v>
      </c>
    </row>
    <row r="154" spans="2:13" ht="14.25" customHeight="1" x14ac:dyDescent="0.35">
      <c r="C154" s="7" t="s">
        <v>420</v>
      </c>
      <c r="F154" s="35">
        <v>7858293</v>
      </c>
      <c r="G154" s="35">
        <v>9118965</v>
      </c>
      <c r="H154" s="50">
        <v>8993702.0199999996</v>
      </c>
      <c r="I154" s="36" t="s">
        <v>394</v>
      </c>
      <c r="J154" s="14" t="s">
        <v>22</v>
      </c>
      <c r="K154" s="14" t="s">
        <v>23</v>
      </c>
      <c r="L154" s="14" t="s">
        <v>8</v>
      </c>
      <c r="M154" s="47" t="s">
        <v>24</v>
      </c>
    </row>
    <row r="155" spans="2:13" x14ac:dyDescent="0.35">
      <c r="C155" s="7" t="s">
        <v>421</v>
      </c>
      <c r="F155" s="20">
        <v>787777.54</v>
      </c>
      <c r="G155" s="20">
        <v>1837614.38</v>
      </c>
      <c r="H155" s="50">
        <v>1943031.59</v>
      </c>
      <c r="I155" s="36" t="s">
        <v>394</v>
      </c>
      <c r="J155" s="14" t="s">
        <v>22</v>
      </c>
      <c r="K155" s="14" t="s">
        <v>23</v>
      </c>
      <c r="L155" s="14" t="s">
        <v>8</v>
      </c>
      <c r="M155" s="47" t="s">
        <v>24</v>
      </c>
    </row>
    <row r="156" spans="2:13" x14ac:dyDescent="0.35">
      <c r="C156" s="7" t="s">
        <v>422</v>
      </c>
      <c r="F156" s="152">
        <v>0</v>
      </c>
      <c r="G156" s="20">
        <v>1134860</v>
      </c>
      <c r="H156" s="50">
        <v>1332260</v>
      </c>
      <c r="I156" s="36" t="s">
        <v>394</v>
      </c>
      <c r="J156" s="14" t="s">
        <v>22</v>
      </c>
      <c r="K156" s="14" t="s">
        <v>23</v>
      </c>
      <c r="L156" s="14" t="s">
        <v>8</v>
      </c>
      <c r="M156" s="47" t="s">
        <v>24</v>
      </c>
    </row>
    <row r="157" spans="2:13" x14ac:dyDescent="0.35">
      <c r="C157" s="7" t="s">
        <v>443</v>
      </c>
      <c r="F157" s="152">
        <v>0</v>
      </c>
      <c r="G157" s="152">
        <v>0</v>
      </c>
      <c r="H157" s="50">
        <v>197987</v>
      </c>
      <c r="I157" s="36" t="s">
        <v>394</v>
      </c>
      <c r="J157" s="14" t="s">
        <v>25</v>
      </c>
      <c r="K157" s="14" t="s">
        <v>26</v>
      </c>
      <c r="L157" s="14" t="s">
        <v>8</v>
      </c>
      <c r="M157" s="47" t="s">
        <v>17</v>
      </c>
    </row>
    <row r="158" spans="2:13" x14ac:dyDescent="0.35">
      <c r="F158" s="20"/>
      <c r="G158" s="20"/>
      <c r="H158" s="20"/>
      <c r="I158" s="20"/>
      <c r="J158" s="20"/>
      <c r="K158" s="20"/>
      <c r="L158" s="20"/>
      <c r="M158" s="47"/>
    </row>
    <row r="159" spans="2:13" x14ac:dyDescent="0.35">
      <c r="B159" s="16" t="s">
        <v>10</v>
      </c>
      <c r="F159" s="18"/>
      <c r="G159" s="18"/>
      <c r="H159" s="18"/>
    </row>
    <row r="160" spans="2:13" ht="214.5" customHeight="1" x14ac:dyDescent="0.35">
      <c r="B160" s="301" t="s">
        <v>444</v>
      </c>
      <c r="C160" s="302"/>
      <c r="D160" s="302"/>
      <c r="E160" s="302"/>
      <c r="F160" s="302"/>
      <c r="G160" s="302"/>
      <c r="H160" s="302"/>
      <c r="I160" s="302"/>
      <c r="J160" s="302"/>
      <c r="K160" s="302"/>
      <c r="L160" s="302"/>
      <c r="M160" s="303"/>
    </row>
    <row r="163" spans="2:13" x14ac:dyDescent="0.35">
      <c r="J163" s="292" t="s">
        <v>234</v>
      </c>
      <c r="K163" s="292"/>
      <c r="L163" s="292"/>
      <c r="M163" s="292"/>
    </row>
    <row r="164" spans="2:13" ht="18.75" thickBot="1" x14ac:dyDescent="0.4">
      <c r="B164" s="10" t="s">
        <v>445</v>
      </c>
      <c r="C164" s="10"/>
      <c r="D164" s="10"/>
      <c r="E164" s="10"/>
      <c r="F164" s="11">
        <v>2020</v>
      </c>
      <c r="G164" s="12">
        <v>2021</v>
      </c>
      <c r="H164" s="12">
        <v>2022</v>
      </c>
      <c r="I164" s="27" t="s">
        <v>0</v>
      </c>
      <c r="J164" s="13" t="s">
        <v>1</v>
      </c>
      <c r="K164" s="13" t="s">
        <v>2</v>
      </c>
      <c r="L164" s="13" t="s">
        <v>3</v>
      </c>
      <c r="M164" s="13" t="s">
        <v>4</v>
      </c>
    </row>
    <row r="165" spans="2:13" ht="18.75" thickTop="1" x14ac:dyDescent="0.35">
      <c r="B165" s="16" t="s">
        <v>442</v>
      </c>
      <c r="C165" s="16"/>
      <c r="D165" s="16"/>
      <c r="E165" s="16"/>
      <c r="F165" s="148">
        <f>F153</f>
        <v>8646070.5399999991</v>
      </c>
      <c r="G165" s="149">
        <f>G153</f>
        <v>12091439.379999999</v>
      </c>
      <c r="H165" s="144">
        <v>12466980.6</v>
      </c>
      <c r="I165" s="51" t="s">
        <v>8</v>
      </c>
      <c r="J165" s="14" t="s">
        <v>27</v>
      </c>
      <c r="K165" s="14" t="s">
        <v>23</v>
      </c>
      <c r="L165" s="14" t="s">
        <v>8</v>
      </c>
      <c r="M165" s="47" t="s">
        <v>24</v>
      </c>
    </row>
    <row r="166" spans="2:13" x14ac:dyDescent="0.35">
      <c r="C166" s="7" t="s">
        <v>446</v>
      </c>
      <c r="F166" s="35">
        <v>1165560</v>
      </c>
      <c r="G166" s="35">
        <v>176884.7</v>
      </c>
      <c r="H166" s="50">
        <v>456006.8</v>
      </c>
      <c r="I166" s="51" t="s">
        <v>8</v>
      </c>
      <c r="J166" s="14" t="s">
        <v>27</v>
      </c>
      <c r="K166" s="14" t="s">
        <v>23</v>
      </c>
      <c r="L166" s="14" t="s">
        <v>8</v>
      </c>
      <c r="M166" s="47" t="s">
        <v>24</v>
      </c>
    </row>
    <row r="167" spans="2:13" x14ac:dyDescent="0.35">
      <c r="C167" s="7" t="s">
        <v>447</v>
      </c>
      <c r="F167" s="52">
        <f>F166/F165</f>
        <v>0.13480806044869489</v>
      </c>
      <c r="G167" s="52">
        <f>G166/G165</f>
        <v>1.4628920051700248E-2</v>
      </c>
      <c r="H167" s="52">
        <f>H166/H165</f>
        <v>3.6577164481991734E-2</v>
      </c>
      <c r="I167" s="51" t="s">
        <v>8</v>
      </c>
      <c r="J167" s="14" t="s">
        <v>27</v>
      </c>
      <c r="K167" s="14" t="s">
        <v>23</v>
      </c>
      <c r="L167" s="14" t="s">
        <v>8</v>
      </c>
      <c r="M167" s="47" t="s">
        <v>24</v>
      </c>
    </row>
    <row r="168" spans="2:13" x14ac:dyDescent="0.35">
      <c r="F168" s="20"/>
      <c r="G168" s="20"/>
      <c r="H168" s="20"/>
      <c r="I168" s="20"/>
      <c r="J168" s="20"/>
      <c r="K168" s="20"/>
      <c r="L168" s="20"/>
      <c r="M168" s="47"/>
    </row>
    <row r="169" spans="2:13" x14ac:dyDescent="0.35">
      <c r="B169" s="16" t="s">
        <v>10</v>
      </c>
      <c r="F169" s="18"/>
      <c r="G169" s="18"/>
      <c r="H169" s="18"/>
    </row>
    <row r="170" spans="2:13" ht="45.75" customHeight="1" x14ac:dyDescent="0.35">
      <c r="B170" s="301" t="s">
        <v>448</v>
      </c>
      <c r="C170" s="302"/>
      <c r="D170" s="302"/>
      <c r="E170" s="302"/>
      <c r="F170" s="302"/>
      <c r="G170" s="302"/>
      <c r="H170" s="302"/>
      <c r="I170" s="302"/>
      <c r="J170" s="302"/>
      <c r="K170" s="302"/>
      <c r="L170" s="302"/>
      <c r="M170" s="303"/>
    </row>
    <row r="173" spans="2:13" x14ac:dyDescent="0.35">
      <c r="J173" s="292" t="s">
        <v>234</v>
      </c>
      <c r="K173" s="292"/>
      <c r="L173" s="292"/>
      <c r="M173" s="292"/>
    </row>
    <row r="174" spans="2:13" ht="18.75" thickBot="1" x14ac:dyDescent="0.4">
      <c r="B174" s="10" t="s">
        <v>449</v>
      </c>
      <c r="C174" s="10"/>
      <c r="D174" s="10"/>
      <c r="E174" s="10"/>
      <c r="F174" s="11">
        <v>2020</v>
      </c>
      <c r="G174" s="12">
        <v>2021</v>
      </c>
      <c r="H174" s="12">
        <v>2022</v>
      </c>
      <c r="I174" s="27" t="s">
        <v>0</v>
      </c>
      <c r="J174" s="13" t="s">
        <v>1</v>
      </c>
      <c r="K174" s="13" t="s">
        <v>2</v>
      </c>
      <c r="L174" s="13" t="s">
        <v>3</v>
      </c>
      <c r="M174" s="13" t="s">
        <v>4</v>
      </c>
    </row>
    <row r="175" spans="2:13" ht="18.75" thickTop="1" x14ac:dyDescent="0.35">
      <c r="B175" s="16" t="s">
        <v>450</v>
      </c>
      <c r="C175" s="16"/>
      <c r="D175" s="16"/>
      <c r="E175" s="16"/>
      <c r="F175" s="148">
        <v>3050104.54</v>
      </c>
      <c r="G175" s="149">
        <v>4099941.38</v>
      </c>
      <c r="H175" s="144">
        <v>5335232.6040499993</v>
      </c>
      <c r="I175" s="36" t="s">
        <v>394</v>
      </c>
      <c r="J175" s="14" t="s">
        <v>22</v>
      </c>
      <c r="K175" s="14" t="s">
        <v>23</v>
      </c>
      <c r="L175" s="14" t="s">
        <v>8</v>
      </c>
      <c r="M175" s="47" t="s">
        <v>24</v>
      </c>
    </row>
    <row r="176" spans="2:13" ht="14.25" customHeight="1" x14ac:dyDescent="0.35">
      <c r="C176" s="7" t="s">
        <v>420</v>
      </c>
      <c r="F176" s="19">
        <v>2262327</v>
      </c>
      <c r="G176" s="46">
        <v>2262327</v>
      </c>
      <c r="H176" s="20">
        <v>3024654.0150000001</v>
      </c>
      <c r="I176" s="36" t="s">
        <v>394</v>
      </c>
      <c r="J176" s="14" t="s">
        <v>22</v>
      </c>
      <c r="K176" s="14" t="s">
        <v>23</v>
      </c>
      <c r="L176" s="14" t="s">
        <v>8</v>
      </c>
      <c r="M176" s="47" t="s">
        <v>24</v>
      </c>
    </row>
    <row r="177" spans="2:13" x14ac:dyDescent="0.35">
      <c r="C177" s="7" t="s">
        <v>421</v>
      </c>
      <c r="F177" s="19">
        <v>787777.54</v>
      </c>
      <c r="G177" s="46">
        <v>1837614.38</v>
      </c>
      <c r="H177" s="20">
        <v>1943031.5890500001</v>
      </c>
      <c r="I177" s="36" t="s">
        <v>394</v>
      </c>
      <c r="J177" s="14" t="s">
        <v>22</v>
      </c>
      <c r="K177" s="14" t="s">
        <v>23</v>
      </c>
      <c r="L177" s="14" t="s">
        <v>8</v>
      </c>
      <c r="M177" s="47" t="s">
        <v>24</v>
      </c>
    </row>
    <row r="178" spans="2:13" x14ac:dyDescent="0.35">
      <c r="C178" s="7" t="s">
        <v>422</v>
      </c>
      <c r="F178" s="155">
        <v>0</v>
      </c>
      <c r="G178" s="155">
        <v>0</v>
      </c>
      <c r="H178" s="20">
        <v>368302</v>
      </c>
      <c r="I178" s="36" t="s">
        <v>394</v>
      </c>
      <c r="J178" s="14" t="s">
        <v>22</v>
      </c>
      <c r="K178" s="14" t="s">
        <v>23</v>
      </c>
      <c r="L178" s="14" t="s">
        <v>8</v>
      </c>
      <c r="M178" s="47" t="s">
        <v>24</v>
      </c>
    </row>
    <row r="179" spans="2:13" x14ac:dyDescent="0.35">
      <c r="B179" s="16" t="s">
        <v>451</v>
      </c>
      <c r="C179" s="16"/>
      <c r="D179" s="16"/>
      <c r="E179" s="16"/>
      <c r="F179" s="149" t="s">
        <v>8</v>
      </c>
      <c r="G179" s="149" t="s">
        <v>8</v>
      </c>
      <c r="H179" s="144">
        <v>64035</v>
      </c>
      <c r="I179" s="57" t="s">
        <v>8</v>
      </c>
      <c r="J179" s="14" t="s">
        <v>22</v>
      </c>
      <c r="K179" s="14" t="s">
        <v>23</v>
      </c>
      <c r="L179" s="14" t="s">
        <v>8</v>
      </c>
      <c r="M179" s="47" t="s">
        <v>24</v>
      </c>
    </row>
    <row r="180" spans="2:13" x14ac:dyDescent="0.35">
      <c r="C180" s="7" t="s">
        <v>420</v>
      </c>
      <c r="F180" s="46" t="s">
        <v>8</v>
      </c>
      <c r="G180" s="46" t="s">
        <v>8</v>
      </c>
      <c r="H180" s="20">
        <v>13000</v>
      </c>
      <c r="I180" s="57" t="s">
        <v>8</v>
      </c>
      <c r="J180" s="14" t="s">
        <v>22</v>
      </c>
      <c r="K180" s="14" t="s">
        <v>23</v>
      </c>
      <c r="L180" s="14" t="s">
        <v>8</v>
      </c>
      <c r="M180" s="47" t="s">
        <v>24</v>
      </c>
    </row>
    <row r="181" spans="2:13" x14ac:dyDescent="0.35">
      <c r="C181" s="7" t="s">
        <v>421</v>
      </c>
      <c r="F181" s="46" t="s">
        <v>8</v>
      </c>
      <c r="G181" s="46" t="s">
        <v>8</v>
      </c>
      <c r="H181" s="155">
        <v>0</v>
      </c>
      <c r="I181" s="57" t="s">
        <v>8</v>
      </c>
      <c r="J181" s="14" t="s">
        <v>22</v>
      </c>
      <c r="K181" s="14" t="s">
        <v>23</v>
      </c>
      <c r="L181" s="14" t="s">
        <v>8</v>
      </c>
      <c r="M181" s="47" t="s">
        <v>24</v>
      </c>
    </row>
    <row r="182" spans="2:13" x14ac:dyDescent="0.35">
      <c r="C182" s="7" t="s">
        <v>422</v>
      </c>
      <c r="F182" s="46" t="s">
        <v>8</v>
      </c>
      <c r="G182" s="46" t="s">
        <v>8</v>
      </c>
      <c r="H182" s="20">
        <v>51035</v>
      </c>
      <c r="I182" s="57" t="s">
        <v>8</v>
      </c>
      <c r="J182" s="14" t="s">
        <v>22</v>
      </c>
      <c r="K182" s="14" t="s">
        <v>23</v>
      </c>
      <c r="L182" s="14" t="s">
        <v>8</v>
      </c>
      <c r="M182" s="47" t="s">
        <v>24</v>
      </c>
    </row>
    <row r="183" spans="2:13" x14ac:dyDescent="0.35">
      <c r="B183" s="16" t="s">
        <v>452</v>
      </c>
      <c r="C183" s="16"/>
      <c r="D183" s="16"/>
      <c r="E183" s="16"/>
      <c r="F183" s="149">
        <v>3088557</v>
      </c>
      <c r="G183" s="149">
        <v>4248610</v>
      </c>
      <c r="H183" s="144">
        <v>4100657</v>
      </c>
      <c r="I183" s="36" t="s">
        <v>392</v>
      </c>
      <c r="J183" s="14" t="s">
        <v>22</v>
      </c>
      <c r="K183" s="14" t="s">
        <v>23</v>
      </c>
      <c r="L183" s="14" t="s">
        <v>8</v>
      </c>
      <c r="M183" s="47" t="s">
        <v>24</v>
      </c>
    </row>
    <row r="184" spans="2:13" ht="14.25" customHeight="1" x14ac:dyDescent="0.35">
      <c r="C184" s="7" t="s">
        <v>420</v>
      </c>
      <c r="F184" s="46">
        <v>3088557</v>
      </c>
      <c r="G184" s="46">
        <v>4248610</v>
      </c>
      <c r="H184" s="20">
        <v>3902670</v>
      </c>
      <c r="I184" s="36" t="s">
        <v>392</v>
      </c>
      <c r="J184" s="14" t="s">
        <v>22</v>
      </c>
      <c r="K184" s="14" t="s">
        <v>23</v>
      </c>
      <c r="L184" s="14" t="s">
        <v>8</v>
      </c>
      <c r="M184" s="47" t="s">
        <v>24</v>
      </c>
    </row>
    <row r="185" spans="2:13" x14ac:dyDescent="0.35">
      <c r="C185" s="7" t="s">
        <v>421</v>
      </c>
      <c r="F185" s="155">
        <v>0</v>
      </c>
      <c r="G185" s="155">
        <v>0</v>
      </c>
      <c r="H185" s="155">
        <v>0</v>
      </c>
      <c r="I185" s="36" t="s">
        <v>392</v>
      </c>
      <c r="J185" s="14" t="s">
        <v>22</v>
      </c>
      <c r="K185" s="14" t="s">
        <v>23</v>
      </c>
      <c r="L185" s="14" t="s">
        <v>8</v>
      </c>
      <c r="M185" s="47" t="s">
        <v>24</v>
      </c>
    </row>
    <row r="186" spans="2:13" x14ac:dyDescent="0.35">
      <c r="C186" s="7" t="s">
        <v>422</v>
      </c>
      <c r="F186" s="155">
        <v>0</v>
      </c>
      <c r="G186" s="155">
        <v>0</v>
      </c>
      <c r="H186" s="155">
        <v>0</v>
      </c>
      <c r="I186" s="36" t="s">
        <v>392</v>
      </c>
      <c r="J186" s="14" t="s">
        <v>22</v>
      </c>
      <c r="K186" s="14" t="s">
        <v>23</v>
      </c>
      <c r="L186" s="14" t="s">
        <v>8</v>
      </c>
      <c r="M186" s="47" t="s">
        <v>24</v>
      </c>
    </row>
    <row r="187" spans="2:13" x14ac:dyDescent="0.35">
      <c r="C187" s="7" t="s">
        <v>456</v>
      </c>
      <c r="F187" s="155">
        <v>0</v>
      </c>
      <c r="G187" s="155">
        <v>0</v>
      </c>
      <c r="H187" s="35">
        <v>197987</v>
      </c>
      <c r="I187" s="36" t="s">
        <v>392</v>
      </c>
      <c r="J187" s="14" t="s">
        <v>22</v>
      </c>
      <c r="K187" s="14" t="s">
        <v>23</v>
      </c>
      <c r="L187" s="14" t="s">
        <v>8</v>
      </c>
      <c r="M187" s="47" t="s">
        <v>24</v>
      </c>
    </row>
    <row r="188" spans="2:13" x14ac:dyDescent="0.35">
      <c r="B188" s="16" t="s">
        <v>453</v>
      </c>
      <c r="C188" s="16"/>
      <c r="D188" s="16"/>
      <c r="E188" s="16"/>
      <c r="F188" s="149">
        <v>279405</v>
      </c>
      <c r="G188" s="149">
        <v>515271</v>
      </c>
      <c r="H188" s="144">
        <v>469475</v>
      </c>
      <c r="I188" s="36" t="s">
        <v>392</v>
      </c>
      <c r="J188" s="14" t="s">
        <v>22</v>
      </c>
      <c r="K188" s="14" t="s">
        <v>23</v>
      </c>
      <c r="L188" s="14" t="s">
        <v>8</v>
      </c>
      <c r="M188" s="47" t="s">
        <v>24</v>
      </c>
    </row>
    <row r="189" spans="2:13" x14ac:dyDescent="0.35">
      <c r="C189" s="7" t="s">
        <v>420</v>
      </c>
      <c r="F189" s="46">
        <v>279405</v>
      </c>
      <c r="G189" s="46">
        <v>515271</v>
      </c>
      <c r="H189" s="20">
        <v>469475</v>
      </c>
      <c r="I189" s="36" t="s">
        <v>392</v>
      </c>
      <c r="J189" s="14" t="s">
        <v>22</v>
      </c>
      <c r="K189" s="14" t="s">
        <v>23</v>
      </c>
      <c r="L189" s="14" t="s">
        <v>8</v>
      </c>
      <c r="M189" s="47" t="s">
        <v>24</v>
      </c>
    </row>
    <row r="190" spans="2:13" x14ac:dyDescent="0.35">
      <c r="C190" s="7" t="s">
        <v>421</v>
      </c>
      <c r="F190" s="155">
        <v>0</v>
      </c>
      <c r="G190" s="155">
        <v>0</v>
      </c>
      <c r="H190" s="155">
        <v>0</v>
      </c>
      <c r="I190" s="36" t="s">
        <v>392</v>
      </c>
      <c r="J190" s="14" t="s">
        <v>22</v>
      </c>
      <c r="K190" s="14" t="s">
        <v>23</v>
      </c>
      <c r="L190" s="14" t="s">
        <v>8</v>
      </c>
      <c r="M190" s="47" t="s">
        <v>24</v>
      </c>
    </row>
    <row r="191" spans="2:13" x14ac:dyDescent="0.35">
      <c r="C191" s="7" t="s">
        <v>422</v>
      </c>
      <c r="F191" s="155">
        <v>0</v>
      </c>
      <c r="G191" s="155">
        <v>0</v>
      </c>
      <c r="H191" s="155">
        <v>0</v>
      </c>
      <c r="I191" s="36" t="s">
        <v>392</v>
      </c>
      <c r="J191" s="14" t="s">
        <v>22</v>
      </c>
      <c r="K191" s="14" t="s">
        <v>23</v>
      </c>
      <c r="L191" s="14" t="s">
        <v>8</v>
      </c>
      <c r="M191" s="47" t="s">
        <v>24</v>
      </c>
    </row>
    <row r="192" spans="2:13" x14ac:dyDescent="0.35">
      <c r="B192" s="16" t="s">
        <v>454</v>
      </c>
      <c r="C192" s="16"/>
      <c r="D192" s="16"/>
      <c r="E192" s="16"/>
      <c r="F192" s="149">
        <v>1093628</v>
      </c>
      <c r="G192" s="149">
        <v>1759460</v>
      </c>
      <c r="H192" s="144">
        <v>1185106</v>
      </c>
      <c r="I192" s="36" t="s">
        <v>392</v>
      </c>
      <c r="J192" s="14" t="s">
        <v>22</v>
      </c>
      <c r="K192" s="14" t="s">
        <v>23</v>
      </c>
      <c r="L192" s="14" t="s">
        <v>8</v>
      </c>
      <c r="M192" s="47" t="s">
        <v>24</v>
      </c>
    </row>
    <row r="193" spans="2:13" x14ac:dyDescent="0.35">
      <c r="C193" s="7" t="s">
        <v>420</v>
      </c>
      <c r="F193" s="46">
        <v>1093628</v>
      </c>
      <c r="G193" s="46">
        <v>1201378</v>
      </c>
      <c r="H193" s="20">
        <v>715862</v>
      </c>
      <c r="I193" s="36" t="s">
        <v>392</v>
      </c>
      <c r="J193" s="14" t="s">
        <v>22</v>
      </c>
      <c r="K193" s="14" t="s">
        <v>23</v>
      </c>
      <c r="L193" s="14" t="s">
        <v>8</v>
      </c>
      <c r="M193" s="47" t="s">
        <v>24</v>
      </c>
    </row>
    <row r="194" spans="2:13" x14ac:dyDescent="0.35">
      <c r="C194" s="7" t="s">
        <v>421</v>
      </c>
      <c r="F194" s="155">
        <v>0</v>
      </c>
      <c r="G194" s="46">
        <v>558082</v>
      </c>
      <c r="H194" s="20">
        <v>469244</v>
      </c>
      <c r="I194" s="36" t="s">
        <v>392</v>
      </c>
      <c r="J194" s="14" t="s">
        <v>22</v>
      </c>
      <c r="K194" s="14" t="s">
        <v>23</v>
      </c>
      <c r="L194" s="14" t="s">
        <v>8</v>
      </c>
      <c r="M194" s="47" t="s">
        <v>24</v>
      </c>
    </row>
    <row r="195" spans="2:13" x14ac:dyDescent="0.35">
      <c r="C195" s="7" t="s">
        <v>422</v>
      </c>
      <c r="F195" s="155">
        <v>0</v>
      </c>
      <c r="G195" s="155">
        <v>0</v>
      </c>
      <c r="H195" s="155">
        <v>0</v>
      </c>
      <c r="I195" s="36" t="s">
        <v>392</v>
      </c>
      <c r="J195" s="14" t="s">
        <v>22</v>
      </c>
      <c r="K195" s="14" t="s">
        <v>23</v>
      </c>
      <c r="L195" s="14" t="s">
        <v>8</v>
      </c>
      <c r="M195" s="47" t="s">
        <v>24</v>
      </c>
    </row>
    <row r="196" spans="2:13" x14ac:dyDescent="0.35">
      <c r="B196" s="16" t="s">
        <v>455</v>
      </c>
      <c r="C196" s="16"/>
      <c r="D196" s="16"/>
      <c r="E196" s="16"/>
      <c r="F196" s="149">
        <v>1134376</v>
      </c>
      <c r="G196" s="149">
        <v>1468157</v>
      </c>
      <c r="H196" s="144">
        <v>1311720</v>
      </c>
      <c r="I196" s="36" t="s">
        <v>392</v>
      </c>
      <c r="J196" s="14" t="s">
        <v>22</v>
      </c>
      <c r="K196" s="14" t="s">
        <v>23</v>
      </c>
      <c r="L196" s="14" t="s">
        <v>8</v>
      </c>
      <c r="M196" s="47" t="s">
        <v>24</v>
      </c>
    </row>
    <row r="197" spans="2:13" x14ac:dyDescent="0.35">
      <c r="C197" s="7" t="s">
        <v>420</v>
      </c>
      <c r="F197" s="46">
        <v>1134376</v>
      </c>
      <c r="G197" s="46">
        <v>891379</v>
      </c>
      <c r="H197" s="20">
        <v>868041</v>
      </c>
      <c r="I197" s="36" t="s">
        <v>392</v>
      </c>
      <c r="J197" s="14" t="s">
        <v>22</v>
      </c>
      <c r="K197" s="14" t="s">
        <v>23</v>
      </c>
      <c r="L197" s="14" t="s">
        <v>8</v>
      </c>
      <c r="M197" s="47" t="s">
        <v>24</v>
      </c>
    </row>
    <row r="198" spans="2:13" x14ac:dyDescent="0.35">
      <c r="C198" s="7" t="s">
        <v>421</v>
      </c>
      <c r="F198" s="155">
        <v>0</v>
      </c>
      <c r="G198" s="155">
        <v>0</v>
      </c>
      <c r="H198" s="155">
        <v>0</v>
      </c>
      <c r="I198" s="36" t="s">
        <v>392</v>
      </c>
      <c r="J198" s="14" t="s">
        <v>22</v>
      </c>
      <c r="K198" s="14" t="s">
        <v>23</v>
      </c>
      <c r="L198" s="14" t="s">
        <v>8</v>
      </c>
      <c r="M198" s="47" t="s">
        <v>24</v>
      </c>
    </row>
    <row r="199" spans="2:13" x14ac:dyDescent="0.35">
      <c r="C199" s="7" t="s">
        <v>422</v>
      </c>
      <c r="F199" s="155">
        <v>0</v>
      </c>
      <c r="G199" s="81">
        <v>576778</v>
      </c>
      <c r="H199" s="155">
        <v>443679</v>
      </c>
      <c r="I199" s="36" t="s">
        <v>392</v>
      </c>
      <c r="J199" s="14" t="s">
        <v>22</v>
      </c>
      <c r="K199" s="14" t="s">
        <v>23</v>
      </c>
      <c r="L199" s="14" t="s">
        <v>8</v>
      </c>
      <c r="M199" s="47" t="s">
        <v>24</v>
      </c>
    </row>
    <row r="201" spans="2:13" x14ac:dyDescent="0.35">
      <c r="B201" s="16" t="s">
        <v>10</v>
      </c>
      <c r="F201" s="18"/>
      <c r="G201" s="18"/>
      <c r="H201" s="18"/>
    </row>
    <row r="202" spans="2:13" ht="213" customHeight="1" x14ac:dyDescent="0.35">
      <c r="B202" s="301" t="s">
        <v>457</v>
      </c>
      <c r="C202" s="302"/>
      <c r="D202" s="302"/>
      <c r="E202" s="302"/>
      <c r="F202" s="302"/>
      <c r="G202" s="302"/>
      <c r="H202" s="302"/>
      <c r="I202" s="302"/>
      <c r="J202" s="302"/>
      <c r="K202" s="302"/>
      <c r="L202" s="302"/>
      <c r="M202" s="303"/>
    </row>
    <row r="204" spans="2:13" x14ac:dyDescent="0.35">
      <c r="B204" s="308"/>
      <c r="C204" s="308"/>
      <c r="D204" s="308"/>
      <c r="E204" s="308"/>
      <c r="F204" s="308"/>
      <c r="G204" s="308"/>
      <c r="H204" s="308"/>
      <c r="I204" s="292"/>
      <c r="J204" s="292"/>
      <c r="K204" s="292"/>
      <c r="L204" s="292"/>
      <c r="M204" s="292"/>
    </row>
    <row r="205" spans="2:13" x14ac:dyDescent="0.35">
      <c r="J205" s="292" t="s">
        <v>234</v>
      </c>
      <c r="K205" s="292"/>
      <c r="L205" s="292"/>
      <c r="M205" s="292"/>
    </row>
    <row r="206" spans="2:13" ht="18.75" thickBot="1" x14ac:dyDescent="0.4">
      <c r="B206" s="10" t="s">
        <v>458</v>
      </c>
      <c r="C206" s="10"/>
      <c r="D206" s="10"/>
      <c r="E206" s="10"/>
      <c r="F206" s="11">
        <v>2020</v>
      </c>
      <c r="G206" s="12">
        <v>2021</v>
      </c>
      <c r="H206" s="12">
        <v>2022</v>
      </c>
      <c r="I206" s="27" t="s">
        <v>0</v>
      </c>
      <c r="J206" s="13" t="s">
        <v>1</v>
      </c>
      <c r="K206" s="13" t="s">
        <v>2</v>
      </c>
      <c r="L206" s="13" t="s">
        <v>3</v>
      </c>
      <c r="M206" s="13" t="s">
        <v>4</v>
      </c>
    </row>
    <row r="207" spans="2:13" ht="18.75" thickTop="1" x14ac:dyDescent="0.35">
      <c r="B207" s="16" t="s">
        <v>459</v>
      </c>
      <c r="C207" s="16"/>
      <c r="D207" s="16"/>
      <c r="E207" s="16"/>
      <c r="F207" s="148">
        <f>F89-F153</f>
        <v>2762128.0500000007</v>
      </c>
      <c r="G207" s="149">
        <f>G89-G153</f>
        <v>1470112.0800000019</v>
      </c>
      <c r="H207" s="144">
        <f>H108-H153</f>
        <v>2386640.3000000007</v>
      </c>
      <c r="I207" s="36" t="s">
        <v>390</v>
      </c>
      <c r="J207" s="14" t="s">
        <v>22</v>
      </c>
      <c r="K207" s="14" t="s">
        <v>23</v>
      </c>
      <c r="L207" s="14" t="s">
        <v>8</v>
      </c>
      <c r="M207" s="47" t="s">
        <v>24</v>
      </c>
    </row>
    <row r="208" spans="2:13" x14ac:dyDescent="0.35">
      <c r="C208" s="7" t="s">
        <v>5</v>
      </c>
      <c r="F208" s="19">
        <f>F122-F175</f>
        <v>1443264.0499999998</v>
      </c>
      <c r="G208" s="35">
        <f>G122-G175</f>
        <v>59848.040000000037</v>
      </c>
      <c r="H208" s="50">
        <f>H122-H175</f>
        <v>1130448.3059500009</v>
      </c>
      <c r="I208" s="36" t="s">
        <v>391</v>
      </c>
      <c r="J208" s="14" t="s">
        <v>22</v>
      </c>
      <c r="K208" s="14" t="s">
        <v>23</v>
      </c>
      <c r="L208" s="14" t="s">
        <v>8</v>
      </c>
      <c r="M208" s="47" t="s">
        <v>24</v>
      </c>
    </row>
    <row r="209" spans="2:13" ht="14.25" customHeight="1" x14ac:dyDescent="0.35">
      <c r="C209" s="7" t="s">
        <v>150</v>
      </c>
      <c r="F209" s="19">
        <v>1318864</v>
      </c>
      <c r="G209" s="20">
        <v>1410264.04</v>
      </c>
      <c r="H209" s="50">
        <v>1246089.99</v>
      </c>
      <c r="I209" s="36" t="s">
        <v>392</v>
      </c>
      <c r="J209" s="14" t="s">
        <v>22</v>
      </c>
      <c r="K209" s="14" t="s">
        <v>23</v>
      </c>
      <c r="L209" s="14" t="s">
        <v>8</v>
      </c>
      <c r="M209" s="47" t="s">
        <v>24</v>
      </c>
    </row>
    <row r="210" spans="2:13" x14ac:dyDescent="0.35">
      <c r="C210" s="7" t="s">
        <v>460</v>
      </c>
      <c r="F210" s="19" t="s">
        <v>8</v>
      </c>
      <c r="G210" s="19" t="s">
        <v>8</v>
      </c>
      <c r="H210" s="50">
        <f>H126-H179</f>
        <v>10102</v>
      </c>
      <c r="I210" s="57" t="s">
        <v>8</v>
      </c>
      <c r="J210" s="14" t="s">
        <v>22</v>
      </c>
      <c r="K210" s="14" t="s">
        <v>23</v>
      </c>
      <c r="L210" s="14" t="s">
        <v>8</v>
      </c>
      <c r="M210" s="47" t="s">
        <v>24</v>
      </c>
    </row>
    <row r="211" spans="2:13" x14ac:dyDescent="0.35">
      <c r="F211" s="20"/>
      <c r="G211" s="20"/>
      <c r="H211" s="20"/>
      <c r="I211" s="20"/>
      <c r="J211" s="20"/>
      <c r="K211" s="20"/>
      <c r="L211" s="20"/>
      <c r="M211" s="47"/>
    </row>
    <row r="212" spans="2:13" x14ac:dyDescent="0.35">
      <c r="B212" s="16" t="s">
        <v>10</v>
      </c>
      <c r="F212" s="18"/>
      <c r="G212" s="18"/>
      <c r="H212" s="18"/>
    </row>
    <row r="213" spans="2:13" ht="105" customHeight="1" x14ac:dyDescent="0.35">
      <c r="B213" s="301" t="s">
        <v>461</v>
      </c>
      <c r="C213" s="302"/>
      <c r="D213" s="302"/>
      <c r="E213" s="302"/>
      <c r="F213" s="302"/>
      <c r="G213" s="302"/>
      <c r="H213" s="302"/>
      <c r="I213" s="302"/>
      <c r="J213" s="302"/>
      <c r="K213" s="302"/>
      <c r="L213" s="302"/>
      <c r="M213" s="303"/>
    </row>
    <row r="216" spans="2:13" ht="21" customHeight="1" x14ac:dyDescent="0.35">
      <c r="B216" s="307" t="s">
        <v>462</v>
      </c>
      <c r="C216" s="307"/>
      <c r="D216" s="307"/>
      <c r="E216" s="307"/>
      <c r="F216" s="307"/>
      <c r="G216" s="307"/>
      <c r="H216" s="307"/>
      <c r="I216" s="307"/>
      <c r="J216" s="307"/>
      <c r="K216" s="307"/>
      <c r="L216" s="307"/>
      <c r="M216" s="307"/>
    </row>
    <row r="217" spans="2:13" ht="16.5" customHeight="1" x14ac:dyDescent="0.35">
      <c r="B217" s="156"/>
      <c r="C217" s="156"/>
      <c r="D217" s="156"/>
      <c r="E217" s="156"/>
      <c r="F217" s="156"/>
      <c r="G217" s="156"/>
      <c r="H217" s="156"/>
      <c r="I217" s="156"/>
      <c r="J217" s="156"/>
      <c r="K217" s="156"/>
      <c r="L217" s="156"/>
      <c r="M217" s="156"/>
    </row>
    <row r="218" spans="2:13" x14ac:dyDescent="0.35">
      <c r="F218" s="292"/>
      <c r="G218" s="292"/>
      <c r="H218" s="292"/>
      <c r="J218" s="292" t="s">
        <v>234</v>
      </c>
      <c r="K218" s="292"/>
      <c r="L218" s="292"/>
      <c r="M218" s="292"/>
    </row>
    <row r="219" spans="2:13" ht="18.75" thickBot="1" x14ac:dyDescent="0.4">
      <c r="B219" s="10" t="s">
        <v>463</v>
      </c>
      <c r="C219" s="10"/>
      <c r="D219" s="10"/>
      <c r="E219" s="10"/>
      <c r="F219" s="11">
        <v>2020</v>
      </c>
      <c r="G219" s="12">
        <v>2021</v>
      </c>
      <c r="H219" s="12">
        <v>2022</v>
      </c>
      <c r="I219" s="27" t="s">
        <v>0</v>
      </c>
      <c r="J219" s="13" t="s">
        <v>1</v>
      </c>
      <c r="K219" s="13" t="s">
        <v>2</v>
      </c>
      <c r="L219" s="13" t="s">
        <v>3</v>
      </c>
      <c r="M219" s="13" t="s">
        <v>4</v>
      </c>
    </row>
    <row r="220" spans="2:13" ht="18.75" thickTop="1" x14ac:dyDescent="0.35">
      <c r="B220" s="16" t="s">
        <v>464</v>
      </c>
      <c r="C220" s="16"/>
      <c r="D220" s="16"/>
      <c r="E220" s="16"/>
      <c r="F220" s="38">
        <v>87534.35</v>
      </c>
      <c r="G220" s="149">
        <v>103044.78</v>
      </c>
      <c r="H220" s="38">
        <v>148873.88999999998</v>
      </c>
      <c r="I220" s="32" t="s">
        <v>395</v>
      </c>
      <c r="J220" s="14" t="s">
        <v>28</v>
      </c>
      <c r="K220" s="14" t="s">
        <v>8</v>
      </c>
      <c r="L220" s="14" t="s">
        <v>8</v>
      </c>
      <c r="M220" s="47" t="s">
        <v>29</v>
      </c>
    </row>
    <row r="221" spans="2:13" x14ac:dyDescent="0.35">
      <c r="C221" s="7" t="s">
        <v>465</v>
      </c>
      <c r="F221" s="19">
        <v>29888.41</v>
      </c>
      <c r="G221" s="35">
        <v>31.76</v>
      </c>
      <c r="H221" s="20">
        <v>976.47</v>
      </c>
      <c r="I221" s="32" t="s">
        <v>395</v>
      </c>
      <c r="J221" s="14" t="s">
        <v>28</v>
      </c>
      <c r="K221" s="14" t="s">
        <v>8</v>
      </c>
      <c r="L221" s="14" t="s">
        <v>8</v>
      </c>
      <c r="M221" s="47" t="s">
        <v>29</v>
      </c>
    </row>
    <row r="222" spans="2:13" x14ac:dyDescent="0.35">
      <c r="C222" s="7" t="s">
        <v>466</v>
      </c>
      <c r="F222" s="20">
        <v>57645.94</v>
      </c>
      <c r="G222" s="20">
        <v>103013.02</v>
      </c>
      <c r="H222" s="20">
        <v>147897.41999999998</v>
      </c>
      <c r="I222" s="32" t="s">
        <v>395</v>
      </c>
      <c r="J222" s="14" t="s">
        <v>28</v>
      </c>
      <c r="K222" s="14" t="s">
        <v>8</v>
      </c>
      <c r="L222" s="14" t="s">
        <v>8</v>
      </c>
      <c r="M222" s="47" t="s">
        <v>29</v>
      </c>
    </row>
    <row r="223" spans="2:13" x14ac:dyDescent="0.35">
      <c r="F223" s="20"/>
      <c r="G223" s="20"/>
      <c r="H223" s="20"/>
      <c r="I223" s="20"/>
      <c r="J223" s="20"/>
      <c r="K223" s="20"/>
      <c r="L223" s="20"/>
      <c r="M223" s="47"/>
    </row>
    <row r="224" spans="2:13" x14ac:dyDescent="0.35">
      <c r="F224" s="20"/>
      <c r="G224" s="20"/>
      <c r="H224" s="20"/>
      <c r="I224" s="20"/>
      <c r="J224" s="20"/>
      <c r="K224" s="20"/>
      <c r="L224" s="20"/>
      <c r="M224" s="47"/>
    </row>
    <row r="225" spans="2:13" x14ac:dyDescent="0.35">
      <c r="B225" s="16" t="s">
        <v>10</v>
      </c>
      <c r="F225" s="18"/>
      <c r="G225" s="18"/>
      <c r="H225" s="18"/>
    </row>
    <row r="226" spans="2:13" ht="174.75" customHeight="1" x14ac:dyDescent="0.35">
      <c r="B226" s="301" t="s">
        <v>467</v>
      </c>
      <c r="C226" s="302"/>
      <c r="D226" s="302"/>
      <c r="E226" s="302"/>
      <c r="F226" s="302"/>
      <c r="G226" s="302"/>
      <c r="H226" s="302"/>
      <c r="I226" s="302"/>
      <c r="J226" s="302"/>
      <c r="K226" s="302"/>
      <c r="L226" s="302"/>
      <c r="M226" s="303"/>
    </row>
    <row r="228" spans="2:13" ht="18.75" thickBot="1" x14ac:dyDescent="0.4">
      <c r="B228" s="10" t="s">
        <v>468</v>
      </c>
      <c r="C228" s="10"/>
      <c r="D228" s="10"/>
      <c r="E228" s="10"/>
      <c r="F228" s="11">
        <v>2020</v>
      </c>
      <c r="G228" s="12">
        <v>2021</v>
      </c>
      <c r="H228" s="12">
        <v>2022</v>
      </c>
      <c r="I228" s="27" t="s">
        <v>0</v>
      </c>
      <c r="J228" s="13" t="s">
        <v>1</v>
      </c>
      <c r="K228" s="13" t="s">
        <v>2</v>
      </c>
      <c r="L228" s="13" t="s">
        <v>3</v>
      </c>
      <c r="M228" s="13" t="s">
        <v>4</v>
      </c>
    </row>
    <row r="229" spans="2:13" ht="18.75" thickTop="1" x14ac:dyDescent="0.35">
      <c r="B229" s="16" t="s">
        <v>469</v>
      </c>
      <c r="C229" s="16"/>
      <c r="D229" s="16"/>
      <c r="E229" s="16"/>
      <c r="F229" s="38">
        <v>41734.480000000003</v>
      </c>
      <c r="G229" s="149">
        <v>41734.480000000003</v>
      </c>
      <c r="H229" s="38">
        <v>44953.37</v>
      </c>
      <c r="I229" s="32" t="s">
        <v>396</v>
      </c>
      <c r="J229" s="14" t="s">
        <v>28</v>
      </c>
      <c r="K229" s="14" t="s">
        <v>8</v>
      </c>
      <c r="L229" s="14" t="s">
        <v>8</v>
      </c>
      <c r="M229" s="47" t="s">
        <v>29</v>
      </c>
    </row>
    <row r="230" spans="2:13" x14ac:dyDescent="0.35">
      <c r="C230" s="7" t="s">
        <v>465</v>
      </c>
      <c r="F230" s="19">
        <v>87.54</v>
      </c>
      <c r="G230" s="35">
        <v>12.99</v>
      </c>
      <c r="H230" s="20">
        <v>70.23</v>
      </c>
      <c r="I230" s="32" t="s">
        <v>396</v>
      </c>
      <c r="J230" s="14" t="s">
        <v>28</v>
      </c>
      <c r="K230" s="14" t="s">
        <v>8</v>
      </c>
      <c r="L230" s="14" t="s">
        <v>8</v>
      </c>
      <c r="M230" s="47" t="s">
        <v>29</v>
      </c>
    </row>
    <row r="231" spans="2:13" x14ac:dyDescent="0.35">
      <c r="C231" s="7" t="s">
        <v>466</v>
      </c>
      <c r="F231" s="20">
        <v>41646.94</v>
      </c>
      <c r="G231" s="20">
        <v>19397.86</v>
      </c>
      <c r="H231" s="20">
        <v>44883.14</v>
      </c>
      <c r="I231" s="32" t="s">
        <v>396</v>
      </c>
      <c r="J231" s="14" t="s">
        <v>28</v>
      </c>
      <c r="K231" s="14" t="s">
        <v>8</v>
      </c>
      <c r="L231" s="14" t="s">
        <v>8</v>
      </c>
      <c r="M231" s="47" t="s">
        <v>29</v>
      </c>
    </row>
    <row r="232" spans="2:13" x14ac:dyDescent="0.35">
      <c r="B232" s="16" t="s">
        <v>470</v>
      </c>
      <c r="C232" s="16"/>
      <c r="D232" s="16"/>
      <c r="E232" s="16"/>
      <c r="F232" s="38">
        <v>45799.87</v>
      </c>
      <c r="G232" s="149">
        <v>83633.929999999993</v>
      </c>
      <c r="H232" s="38">
        <v>103040.02</v>
      </c>
      <c r="I232" s="32" t="s">
        <v>396</v>
      </c>
      <c r="J232" s="14" t="s">
        <v>28</v>
      </c>
      <c r="K232" s="14" t="s">
        <v>8</v>
      </c>
      <c r="L232" s="14" t="s">
        <v>8</v>
      </c>
      <c r="M232" s="47" t="s">
        <v>29</v>
      </c>
    </row>
    <row r="233" spans="2:13" x14ac:dyDescent="0.35">
      <c r="C233" s="7" t="s">
        <v>465</v>
      </c>
      <c r="F233" s="19">
        <v>29800.87</v>
      </c>
      <c r="G233" s="35">
        <v>18.77</v>
      </c>
      <c r="H233" s="20">
        <v>70.239999999999995</v>
      </c>
      <c r="I233" s="32" t="s">
        <v>396</v>
      </c>
      <c r="J233" s="14" t="s">
        <v>28</v>
      </c>
      <c r="K233" s="14" t="s">
        <v>8</v>
      </c>
      <c r="L233" s="14" t="s">
        <v>8</v>
      </c>
      <c r="M233" s="47" t="s">
        <v>29</v>
      </c>
    </row>
    <row r="234" spans="2:13" x14ac:dyDescent="0.35">
      <c r="C234" s="7" t="s">
        <v>466</v>
      </c>
      <c r="F234" s="20">
        <v>15999</v>
      </c>
      <c r="G234" s="20">
        <v>83615.16</v>
      </c>
      <c r="H234" s="20">
        <v>102969.78</v>
      </c>
      <c r="I234" s="32" t="s">
        <v>396</v>
      </c>
      <c r="J234" s="14" t="s">
        <v>28</v>
      </c>
      <c r="K234" s="14" t="s">
        <v>8</v>
      </c>
      <c r="L234" s="14" t="s">
        <v>8</v>
      </c>
      <c r="M234" s="47" t="s">
        <v>29</v>
      </c>
    </row>
    <row r="235" spans="2:13" x14ac:dyDescent="0.35">
      <c r="B235" s="16" t="s">
        <v>471</v>
      </c>
      <c r="C235" s="16"/>
      <c r="D235" s="16"/>
      <c r="E235" s="16"/>
      <c r="F235" s="148" t="s">
        <v>8</v>
      </c>
      <c r="G235" s="149" t="s">
        <v>8</v>
      </c>
      <c r="H235" s="38">
        <v>880.5</v>
      </c>
      <c r="I235" s="51" t="s">
        <v>8</v>
      </c>
      <c r="J235" s="14" t="s">
        <v>28</v>
      </c>
      <c r="K235" s="14" t="s">
        <v>8</v>
      </c>
      <c r="L235" s="14" t="s">
        <v>8</v>
      </c>
      <c r="M235" s="47" t="s">
        <v>29</v>
      </c>
    </row>
    <row r="236" spans="2:13" x14ac:dyDescent="0.35">
      <c r="C236" s="7" t="s">
        <v>465</v>
      </c>
      <c r="F236" s="19" t="s">
        <v>8</v>
      </c>
      <c r="G236" s="19" t="s">
        <v>8</v>
      </c>
      <c r="H236" s="20">
        <v>836</v>
      </c>
      <c r="I236" s="51" t="s">
        <v>8</v>
      </c>
      <c r="J236" s="14" t="s">
        <v>28</v>
      </c>
      <c r="K236" s="14" t="s">
        <v>8</v>
      </c>
      <c r="L236" s="14" t="s">
        <v>8</v>
      </c>
      <c r="M236" s="47" t="s">
        <v>29</v>
      </c>
    </row>
    <row r="237" spans="2:13" x14ac:dyDescent="0.35">
      <c r="C237" s="7" t="s">
        <v>466</v>
      </c>
      <c r="F237" s="19" t="s">
        <v>8</v>
      </c>
      <c r="G237" s="19" t="s">
        <v>8</v>
      </c>
      <c r="H237" s="20">
        <v>44.5</v>
      </c>
      <c r="I237" s="51" t="s">
        <v>8</v>
      </c>
      <c r="J237" s="14" t="s">
        <v>28</v>
      </c>
      <c r="K237" s="14" t="s">
        <v>8</v>
      </c>
      <c r="L237" s="14" t="s">
        <v>8</v>
      </c>
      <c r="M237" s="47" t="s">
        <v>29</v>
      </c>
    </row>
    <row r="238" spans="2:13" x14ac:dyDescent="0.35">
      <c r="F238" s="20"/>
      <c r="G238" s="20"/>
      <c r="H238" s="20"/>
      <c r="M238" s="47"/>
    </row>
    <row r="239" spans="2:13" x14ac:dyDescent="0.35">
      <c r="F239" s="20"/>
      <c r="G239" s="20"/>
      <c r="H239" s="20"/>
      <c r="I239" s="48"/>
      <c r="M239" s="47"/>
    </row>
    <row r="240" spans="2:13" x14ac:dyDescent="0.35">
      <c r="B240" s="16" t="s">
        <v>10</v>
      </c>
      <c r="F240" s="20"/>
      <c r="G240" s="20"/>
      <c r="H240" s="20"/>
      <c r="I240" s="48"/>
      <c r="M240" s="47"/>
    </row>
    <row r="241" spans="2:13" ht="171" customHeight="1" x14ac:dyDescent="0.35">
      <c r="B241" s="301" t="s">
        <v>467</v>
      </c>
      <c r="C241" s="302"/>
      <c r="D241" s="302"/>
      <c r="E241" s="302"/>
      <c r="F241" s="302"/>
      <c r="G241" s="302"/>
      <c r="H241" s="302"/>
      <c r="I241" s="302"/>
      <c r="J241" s="302"/>
      <c r="K241" s="302"/>
      <c r="L241" s="302"/>
      <c r="M241" s="303"/>
    </row>
    <row r="242" spans="2:13" ht="18.75" customHeight="1" x14ac:dyDescent="0.35">
      <c r="B242" s="99"/>
      <c r="C242" s="99"/>
      <c r="D242" s="99"/>
      <c r="E242" s="99"/>
      <c r="F242" s="99"/>
      <c r="G242" s="99"/>
      <c r="H242" s="99"/>
      <c r="I242" s="99"/>
      <c r="J242" s="99"/>
      <c r="K242" s="99"/>
      <c r="L242" s="99"/>
      <c r="M242" s="99"/>
    </row>
    <row r="244" spans="2:13" x14ac:dyDescent="0.35">
      <c r="F244" s="292"/>
      <c r="G244" s="292"/>
      <c r="H244" s="292"/>
      <c r="J244" s="292" t="s">
        <v>234</v>
      </c>
      <c r="K244" s="292"/>
      <c r="L244" s="292"/>
      <c r="M244" s="292"/>
    </row>
    <row r="245" spans="2:13" ht="18.75" thickBot="1" x14ac:dyDescent="0.4">
      <c r="B245" s="10" t="s">
        <v>472</v>
      </c>
      <c r="C245" s="10"/>
      <c r="D245" s="10"/>
      <c r="E245" s="10"/>
      <c r="F245" s="11">
        <v>2020</v>
      </c>
      <c r="G245" s="12">
        <v>2021</v>
      </c>
      <c r="H245" s="12">
        <v>2022</v>
      </c>
      <c r="I245" s="27" t="s">
        <v>0</v>
      </c>
      <c r="J245" s="13" t="s">
        <v>1</v>
      </c>
      <c r="K245" s="13" t="s">
        <v>2</v>
      </c>
      <c r="L245" s="13" t="s">
        <v>3</v>
      </c>
      <c r="M245" s="13" t="s">
        <v>4</v>
      </c>
    </row>
    <row r="246" spans="2:13" ht="18.75" thickTop="1" x14ac:dyDescent="0.35">
      <c r="B246" s="16" t="s">
        <v>473</v>
      </c>
      <c r="C246" s="16"/>
      <c r="D246" s="16"/>
      <c r="E246" s="16"/>
      <c r="F246" s="38">
        <v>87534.35</v>
      </c>
      <c r="G246" s="149">
        <v>103044.78</v>
      </c>
      <c r="H246" s="16"/>
      <c r="I246" s="32" t="s">
        <v>395</v>
      </c>
      <c r="J246" s="14" t="s">
        <v>30</v>
      </c>
      <c r="K246" s="14" t="s">
        <v>8</v>
      </c>
      <c r="L246" s="14" t="s">
        <v>8</v>
      </c>
      <c r="M246" s="47" t="s">
        <v>29</v>
      </c>
    </row>
    <row r="247" spans="2:13" x14ac:dyDescent="0.35">
      <c r="C247" s="7" t="s">
        <v>474</v>
      </c>
      <c r="F247" s="19">
        <v>4244.3500000000004</v>
      </c>
      <c r="G247" s="35">
        <v>6060.28</v>
      </c>
      <c r="H247" s="20">
        <v>6612.96</v>
      </c>
      <c r="I247" s="32" t="s">
        <v>395</v>
      </c>
      <c r="J247" s="14" t="s">
        <v>30</v>
      </c>
      <c r="K247" s="14" t="s">
        <v>8</v>
      </c>
      <c r="L247" s="14" t="s">
        <v>8</v>
      </c>
      <c r="M247" s="47" t="s">
        <v>29</v>
      </c>
    </row>
    <row r="248" spans="2:13" x14ac:dyDescent="0.35">
      <c r="C248" s="7" t="s">
        <v>475</v>
      </c>
      <c r="F248" s="20">
        <v>47366.3</v>
      </c>
      <c r="G248" s="20">
        <v>60959.53</v>
      </c>
      <c r="H248" s="20">
        <v>93868.57</v>
      </c>
      <c r="I248" s="32" t="s">
        <v>395</v>
      </c>
      <c r="J248" s="14" t="s">
        <v>30</v>
      </c>
      <c r="K248" s="14" t="s">
        <v>8</v>
      </c>
      <c r="L248" s="14" t="s">
        <v>8</v>
      </c>
      <c r="M248" s="47" t="s">
        <v>29</v>
      </c>
    </row>
    <row r="249" spans="2:13" x14ac:dyDescent="0.35">
      <c r="C249" s="7" t="s">
        <v>476</v>
      </c>
      <c r="F249" s="20">
        <v>34864.97</v>
      </c>
      <c r="G249" s="20">
        <v>36004.81</v>
      </c>
      <c r="H249" s="20">
        <v>2868.12</v>
      </c>
      <c r="I249" s="32" t="s">
        <v>395</v>
      </c>
      <c r="J249" s="14" t="s">
        <v>30</v>
      </c>
      <c r="K249" s="14" t="s">
        <v>8</v>
      </c>
      <c r="L249" s="14" t="s">
        <v>8</v>
      </c>
      <c r="M249" s="47" t="s">
        <v>29</v>
      </c>
    </row>
    <row r="250" spans="2:13" x14ac:dyDescent="0.35">
      <c r="C250" s="7" t="s">
        <v>665</v>
      </c>
      <c r="F250" s="20">
        <v>23</v>
      </c>
      <c r="G250" s="20">
        <v>1.39</v>
      </c>
      <c r="H250" s="20">
        <v>15.09</v>
      </c>
      <c r="I250" s="32" t="s">
        <v>395</v>
      </c>
      <c r="J250" s="14" t="s">
        <v>30</v>
      </c>
      <c r="K250" s="14" t="s">
        <v>8</v>
      </c>
      <c r="L250" s="14" t="s">
        <v>8</v>
      </c>
      <c r="M250" s="47" t="s">
        <v>29</v>
      </c>
    </row>
    <row r="251" spans="2:13" x14ac:dyDescent="0.35">
      <c r="C251" s="7" t="s">
        <v>477</v>
      </c>
      <c r="F251" s="7">
        <v>1035.73</v>
      </c>
      <c r="G251" s="7">
        <v>18.77</v>
      </c>
      <c r="H251" s="20">
        <v>71.180000000000007</v>
      </c>
      <c r="I251" s="32" t="s">
        <v>395</v>
      </c>
      <c r="J251" s="14" t="s">
        <v>30</v>
      </c>
      <c r="K251" s="14" t="s">
        <v>8</v>
      </c>
      <c r="L251" s="14" t="s">
        <v>8</v>
      </c>
      <c r="M251" s="47" t="s">
        <v>29</v>
      </c>
    </row>
    <row r="252" spans="2:13" x14ac:dyDescent="0.35">
      <c r="C252" s="7" t="s">
        <v>478</v>
      </c>
      <c r="F252" s="14" t="s">
        <v>8</v>
      </c>
      <c r="G252" s="14" t="s">
        <v>8</v>
      </c>
      <c r="H252" s="20">
        <v>16887.28</v>
      </c>
      <c r="I252" s="32" t="s">
        <v>395</v>
      </c>
      <c r="J252" s="14" t="s">
        <v>151</v>
      </c>
      <c r="K252" s="14" t="s">
        <v>8</v>
      </c>
      <c r="L252" s="14" t="s">
        <v>8</v>
      </c>
      <c r="M252" s="47" t="s">
        <v>152</v>
      </c>
    </row>
    <row r="254" spans="2:13" x14ac:dyDescent="0.35">
      <c r="B254" s="16" t="s">
        <v>10</v>
      </c>
      <c r="F254" s="18"/>
      <c r="G254" s="18"/>
      <c r="H254" s="18"/>
    </row>
    <row r="255" spans="2:13" ht="138.75" customHeight="1" x14ac:dyDescent="0.35">
      <c r="B255" s="301" t="s">
        <v>479</v>
      </c>
      <c r="C255" s="302"/>
      <c r="D255" s="302"/>
      <c r="E255" s="302"/>
      <c r="F255" s="302"/>
      <c r="G255" s="302"/>
      <c r="H255" s="302"/>
      <c r="I255" s="302"/>
      <c r="J255" s="302"/>
      <c r="K255" s="302"/>
      <c r="L255" s="302"/>
      <c r="M255" s="303"/>
    </row>
    <row r="258" spans="2:13" x14ac:dyDescent="0.35">
      <c r="F258" s="14"/>
      <c r="G258" s="14"/>
      <c r="H258" s="14"/>
      <c r="J258" s="14" t="s">
        <v>234</v>
      </c>
    </row>
    <row r="259" spans="2:13" ht="18.75" thickBot="1" x14ac:dyDescent="0.4">
      <c r="B259" s="10" t="s">
        <v>480</v>
      </c>
      <c r="C259" s="10"/>
      <c r="D259" s="10"/>
      <c r="E259" s="10"/>
      <c r="F259" s="11">
        <v>2020</v>
      </c>
      <c r="G259" s="12">
        <v>2021</v>
      </c>
      <c r="H259" s="12">
        <v>2022</v>
      </c>
      <c r="I259" s="27" t="s">
        <v>0</v>
      </c>
      <c r="J259" s="13" t="s">
        <v>1</v>
      </c>
      <c r="K259" s="13" t="s">
        <v>2</v>
      </c>
      <c r="L259" s="13" t="s">
        <v>3</v>
      </c>
      <c r="M259" s="13" t="s">
        <v>4</v>
      </c>
    </row>
    <row r="260" spans="2:13" ht="18.75" thickTop="1" x14ac:dyDescent="0.35">
      <c r="B260" s="16" t="s">
        <v>481</v>
      </c>
      <c r="C260" s="16"/>
      <c r="F260" s="148">
        <f>SUM(F261:F266)</f>
        <v>40502.740000000005</v>
      </c>
      <c r="G260" s="148">
        <f>SUM(G261:G266)</f>
        <v>17501.849999999999</v>
      </c>
      <c r="H260" s="149">
        <f>SUM(H261:H266)</f>
        <v>42139.46</v>
      </c>
      <c r="I260" s="32" t="s">
        <v>396</v>
      </c>
      <c r="J260" s="14" t="s">
        <v>30</v>
      </c>
      <c r="K260" s="14" t="s">
        <v>8</v>
      </c>
      <c r="L260" s="14" t="s">
        <v>8</v>
      </c>
      <c r="M260" s="47" t="s">
        <v>29</v>
      </c>
    </row>
    <row r="261" spans="2:13" x14ac:dyDescent="0.35">
      <c r="C261" s="7" t="s">
        <v>474</v>
      </c>
      <c r="F261" s="19">
        <v>3125.9</v>
      </c>
      <c r="G261" s="20">
        <v>3019.87</v>
      </c>
      <c r="H261" s="35">
        <v>3155.43</v>
      </c>
      <c r="I261" s="32" t="s">
        <v>396</v>
      </c>
      <c r="J261" s="14" t="s">
        <v>30</v>
      </c>
      <c r="K261" s="14" t="s">
        <v>8</v>
      </c>
      <c r="L261" s="14" t="s">
        <v>8</v>
      </c>
      <c r="M261" s="47" t="s">
        <v>29</v>
      </c>
    </row>
    <row r="262" spans="2:13" x14ac:dyDescent="0.35">
      <c r="C262" s="7" t="s">
        <v>475</v>
      </c>
      <c r="F262" s="20">
        <v>37289.300000000003</v>
      </c>
      <c r="G262" s="20">
        <v>14468.99</v>
      </c>
      <c r="H262" s="20">
        <v>38913.800000000003</v>
      </c>
      <c r="I262" s="32" t="s">
        <v>396</v>
      </c>
      <c r="J262" s="14" t="s">
        <v>30</v>
      </c>
      <c r="K262" s="14" t="s">
        <v>8</v>
      </c>
      <c r="L262" s="14" t="s">
        <v>8</v>
      </c>
      <c r="M262" s="47" t="s">
        <v>29</v>
      </c>
    </row>
    <row r="263" spans="2:13" ht="14.25" customHeight="1" x14ac:dyDescent="0.35">
      <c r="C263" s="7" t="s">
        <v>476</v>
      </c>
      <c r="F263" s="7">
        <v>7.81</v>
      </c>
      <c r="G263" s="7">
        <v>11.6</v>
      </c>
      <c r="H263" s="7">
        <v>54.2</v>
      </c>
      <c r="I263" s="32" t="s">
        <v>396</v>
      </c>
      <c r="J263" s="14" t="s">
        <v>30</v>
      </c>
      <c r="K263" s="14" t="s">
        <v>8</v>
      </c>
      <c r="L263" s="14" t="s">
        <v>8</v>
      </c>
      <c r="M263" s="47" t="s">
        <v>29</v>
      </c>
    </row>
    <row r="264" spans="2:13" x14ac:dyDescent="0.35">
      <c r="C264" s="7" t="s">
        <v>665</v>
      </c>
      <c r="F264" s="155">
        <v>23</v>
      </c>
      <c r="G264" s="155">
        <v>1.39</v>
      </c>
      <c r="H264" s="7">
        <v>15.09</v>
      </c>
      <c r="I264" s="32" t="s">
        <v>396</v>
      </c>
      <c r="J264" s="14" t="s">
        <v>30</v>
      </c>
      <c r="K264" s="14" t="s">
        <v>8</v>
      </c>
      <c r="L264" s="14" t="s">
        <v>8</v>
      </c>
      <c r="M264" s="47" t="s">
        <v>29</v>
      </c>
    </row>
    <row r="265" spans="2:13" x14ac:dyDescent="0.35">
      <c r="C265" s="7" t="s">
        <v>477</v>
      </c>
      <c r="F265" s="7">
        <v>56.73</v>
      </c>
      <c r="G265" s="18">
        <v>0</v>
      </c>
      <c r="H265" s="7">
        <v>0.94</v>
      </c>
      <c r="I265" s="32" t="s">
        <v>396</v>
      </c>
      <c r="J265" s="14" t="s">
        <v>30</v>
      </c>
      <c r="K265" s="14" t="s">
        <v>8</v>
      </c>
      <c r="L265" s="14" t="s">
        <v>8</v>
      </c>
      <c r="M265" s="47" t="s">
        <v>29</v>
      </c>
    </row>
    <row r="266" spans="2:13" x14ac:dyDescent="0.35">
      <c r="C266" s="7" t="s">
        <v>478</v>
      </c>
      <c r="F266" s="18">
        <v>0</v>
      </c>
      <c r="G266" s="18">
        <v>0</v>
      </c>
      <c r="H266" s="18">
        <v>0</v>
      </c>
      <c r="I266" s="32" t="s">
        <v>396</v>
      </c>
      <c r="J266" s="14" t="s">
        <v>30</v>
      </c>
      <c r="K266" s="14" t="s">
        <v>8</v>
      </c>
      <c r="L266" s="14" t="s">
        <v>8</v>
      </c>
      <c r="M266" s="47" t="s">
        <v>29</v>
      </c>
    </row>
    <row r="267" spans="2:13" x14ac:dyDescent="0.35">
      <c r="B267" s="16" t="s">
        <v>482</v>
      </c>
      <c r="C267" s="16"/>
      <c r="F267" s="148">
        <f>SUM(F268:F273)</f>
        <v>45791.869999999995</v>
      </c>
      <c r="G267" s="148">
        <f t="shared" ref="G267:H267" si="0">SUM(G268:G273)</f>
        <v>83653.900000000009</v>
      </c>
      <c r="H267" s="148">
        <f t="shared" si="0"/>
        <v>103040.02</v>
      </c>
      <c r="I267" s="32" t="s">
        <v>397</v>
      </c>
      <c r="J267" s="14" t="s">
        <v>30</v>
      </c>
      <c r="K267" s="14" t="s">
        <v>8</v>
      </c>
      <c r="L267" s="14" t="s">
        <v>8</v>
      </c>
      <c r="M267" s="47" t="s">
        <v>29</v>
      </c>
    </row>
    <row r="268" spans="2:13" ht="14.25" customHeight="1" x14ac:dyDescent="0.35">
      <c r="C268" s="7" t="s">
        <v>474</v>
      </c>
      <c r="F268" s="19">
        <v>1652</v>
      </c>
      <c r="G268" s="19">
        <v>3040.41</v>
      </c>
      <c r="H268" s="35">
        <v>3457.53</v>
      </c>
      <c r="I268" s="32" t="s">
        <v>397</v>
      </c>
      <c r="J268" s="14" t="s">
        <v>30</v>
      </c>
      <c r="K268" s="14" t="s">
        <v>8</v>
      </c>
      <c r="L268" s="14" t="s">
        <v>8</v>
      </c>
      <c r="M268" s="47" t="s">
        <v>29</v>
      </c>
    </row>
    <row r="269" spans="2:13" x14ac:dyDescent="0.35">
      <c r="C269" s="7" t="s">
        <v>475</v>
      </c>
      <c r="F269" s="19">
        <v>10077</v>
      </c>
      <c r="G269" s="19">
        <v>46490.54</v>
      </c>
      <c r="H269" s="20">
        <v>54954.77</v>
      </c>
      <c r="I269" s="32" t="s">
        <v>397</v>
      </c>
      <c r="J269" s="14" t="s">
        <v>30</v>
      </c>
      <c r="K269" s="14" t="s">
        <v>8</v>
      </c>
      <c r="L269" s="14" t="s">
        <v>8</v>
      </c>
      <c r="M269" s="47" t="s">
        <v>29</v>
      </c>
    </row>
    <row r="270" spans="2:13" x14ac:dyDescent="0.35">
      <c r="C270" s="7" t="s">
        <v>476</v>
      </c>
      <c r="F270" s="19">
        <f>28813.87+4270</f>
        <v>33083.869999999995</v>
      </c>
      <c r="G270" s="19">
        <v>34084.21</v>
      </c>
      <c r="H270" s="20">
        <v>27670.2</v>
      </c>
      <c r="I270" s="32" t="s">
        <v>397</v>
      </c>
      <c r="J270" s="14" t="s">
        <v>30</v>
      </c>
      <c r="K270" s="14" t="s">
        <v>8</v>
      </c>
      <c r="L270" s="14" t="s">
        <v>8</v>
      </c>
      <c r="M270" s="47" t="s">
        <v>29</v>
      </c>
    </row>
    <row r="271" spans="2:13" x14ac:dyDescent="0.35">
      <c r="C271" s="7" t="s">
        <v>665</v>
      </c>
      <c r="F271" s="18">
        <v>0</v>
      </c>
      <c r="G271" s="18">
        <v>0</v>
      </c>
      <c r="H271" s="18">
        <v>0</v>
      </c>
      <c r="I271" s="32" t="s">
        <v>397</v>
      </c>
      <c r="J271" s="14" t="s">
        <v>30</v>
      </c>
      <c r="K271" s="14" t="s">
        <v>8</v>
      </c>
      <c r="L271" s="14" t="s">
        <v>8</v>
      </c>
      <c r="M271" s="47" t="s">
        <v>29</v>
      </c>
    </row>
    <row r="272" spans="2:13" x14ac:dyDescent="0.35">
      <c r="C272" s="7" t="s">
        <v>477</v>
      </c>
      <c r="F272" s="19">
        <v>979</v>
      </c>
      <c r="G272" s="19">
        <v>18.77</v>
      </c>
      <c r="H272" s="20">
        <v>70.239999999999995</v>
      </c>
      <c r="I272" s="32" t="s">
        <v>397</v>
      </c>
      <c r="J272" s="14" t="s">
        <v>30</v>
      </c>
      <c r="K272" s="14" t="s">
        <v>8</v>
      </c>
      <c r="L272" s="14" t="s">
        <v>8</v>
      </c>
      <c r="M272" s="47" t="s">
        <v>29</v>
      </c>
    </row>
    <row r="273" spans="2:13" x14ac:dyDescent="0.35">
      <c r="C273" s="7" t="s">
        <v>478</v>
      </c>
      <c r="F273" s="18">
        <v>0</v>
      </c>
      <c r="G273" s="19">
        <v>19.97</v>
      </c>
      <c r="H273" s="20">
        <v>16887.28</v>
      </c>
      <c r="I273" s="32" t="s">
        <v>397</v>
      </c>
      <c r="J273" s="14" t="s">
        <v>30</v>
      </c>
      <c r="K273" s="14" t="s">
        <v>8</v>
      </c>
      <c r="L273" s="14" t="s">
        <v>8</v>
      </c>
      <c r="M273" s="47" t="s">
        <v>29</v>
      </c>
    </row>
    <row r="275" spans="2:13" x14ac:dyDescent="0.35">
      <c r="B275" s="16" t="s">
        <v>10</v>
      </c>
      <c r="F275" s="18"/>
      <c r="G275" s="18"/>
      <c r="H275" s="18"/>
    </row>
    <row r="276" spans="2:13" ht="143.25" customHeight="1" x14ac:dyDescent="0.35">
      <c r="B276" s="301" t="s">
        <v>479</v>
      </c>
      <c r="C276" s="302"/>
      <c r="D276" s="302"/>
      <c r="E276" s="302"/>
      <c r="F276" s="302"/>
      <c r="G276" s="302"/>
      <c r="H276" s="302"/>
      <c r="I276" s="302"/>
      <c r="J276" s="302"/>
      <c r="K276" s="302"/>
      <c r="L276" s="302"/>
      <c r="M276" s="303"/>
    </row>
  </sheetData>
  <mergeCells count="45">
    <mergeCell ref="B226:M226"/>
    <mergeCell ref="F244:H244"/>
    <mergeCell ref="J244:M244"/>
    <mergeCell ref="B255:M255"/>
    <mergeCell ref="B276:M276"/>
    <mergeCell ref="B241:M241"/>
    <mergeCell ref="B213:M213"/>
    <mergeCell ref="B216:M216"/>
    <mergeCell ref="F218:H218"/>
    <mergeCell ref="J218:M218"/>
    <mergeCell ref="J151:M151"/>
    <mergeCell ref="J163:M163"/>
    <mergeCell ref="B170:M170"/>
    <mergeCell ref="J173:M173"/>
    <mergeCell ref="B202:M202"/>
    <mergeCell ref="B204:M204"/>
    <mergeCell ref="J205:M205"/>
    <mergeCell ref="B160:M160"/>
    <mergeCell ref="F106:H106"/>
    <mergeCell ref="J106:M106"/>
    <mergeCell ref="B117:M117"/>
    <mergeCell ref="F120:H120"/>
    <mergeCell ref="J120:M120"/>
    <mergeCell ref="B148:M148"/>
    <mergeCell ref="J5:M5"/>
    <mergeCell ref="B32:M32"/>
    <mergeCell ref="J22:M22"/>
    <mergeCell ref="B10:M10"/>
    <mergeCell ref="F13:H13"/>
    <mergeCell ref="J13:M13"/>
    <mergeCell ref="B20:M20"/>
    <mergeCell ref="F87:H87"/>
    <mergeCell ref="J87:M87"/>
    <mergeCell ref="B86:M86"/>
    <mergeCell ref="B95:M95"/>
    <mergeCell ref="J97:M97"/>
    <mergeCell ref="B104:M104"/>
    <mergeCell ref="J49:M49"/>
    <mergeCell ref="B83:M83"/>
    <mergeCell ref="B4:M4"/>
    <mergeCell ref="J34:M34"/>
    <mergeCell ref="B39:M39"/>
    <mergeCell ref="B46:M46"/>
    <mergeCell ref="J41:M41"/>
    <mergeCell ref="F5:H5"/>
  </mergeCells>
  <phoneticPr fontId="7" type="noConversion"/>
  <pageMargins left="0.511811024" right="0.511811024" top="0.78740157499999996" bottom="0.78740157499999996" header="0.31496062000000002" footer="0.31496062000000002"/>
  <pageSetup paperSize="9" orientation="portrait" r:id="rId1"/>
  <ignoredErrors>
    <ignoredError sqref="M36 M24:M29 M43 M89:M92 M99:M100 M165:M167 M7 M15:M17 M55:M57 M59:M80 M51:M53 M153:M157 M108:M114 M122:M145 M175:M182 M187 M183:M186 M188:M199 M207:M210 M220:M222 M246:M252 M260:M273" numberStoredAsText="1"/>
  </ignoredError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41B3B-61AE-4224-96FE-C5BCB1D1F375}">
  <sheetPr codeName="Sheet9"/>
  <dimension ref="B2:M44"/>
  <sheetViews>
    <sheetView showGridLines="0" zoomScale="90" zoomScaleNormal="90" workbookViewId="0">
      <selection activeCell="B11" sqref="A1:XFD1048576"/>
    </sheetView>
  </sheetViews>
  <sheetFormatPr defaultRowHeight="18" x14ac:dyDescent="0.35"/>
  <cols>
    <col min="1" max="1" width="3.42578125" style="7" customWidth="1"/>
    <col min="2" max="4" width="9.140625" style="7"/>
    <col min="5" max="5" width="33.7109375" style="7" customWidth="1"/>
    <col min="6" max="6" width="14.85546875" style="7" customWidth="1"/>
    <col min="7" max="7" width="16.28515625" style="7" customWidth="1"/>
    <col min="8" max="8" width="18.28515625" style="7" customWidth="1"/>
    <col min="9" max="9" width="37.7109375" style="14" customWidth="1"/>
    <col min="10" max="11" width="13.85546875" style="14" customWidth="1"/>
    <col min="12" max="12" width="11.7109375" style="14" customWidth="1"/>
    <col min="13" max="13" width="14.85546875" style="14" customWidth="1"/>
    <col min="14" max="16384" width="9.140625" style="7"/>
  </cols>
  <sheetData>
    <row r="2" spans="2:13" ht="24" x14ac:dyDescent="0.45">
      <c r="B2" s="89" t="s">
        <v>184</v>
      </c>
    </row>
    <row r="3" spans="2:13" ht="15" customHeight="1" x14ac:dyDescent="0.35"/>
    <row r="4" spans="2:13" ht="21.75" customHeight="1" x14ac:dyDescent="0.35">
      <c r="F4" s="292"/>
      <c r="G4" s="292"/>
      <c r="H4" s="292"/>
      <c r="J4" s="292" t="s">
        <v>234</v>
      </c>
      <c r="K4" s="292"/>
      <c r="L4" s="292"/>
      <c r="M4" s="292"/>
    </row>
    <row r="5" spans="2:13" ht="21" customHeight="1" thickBot="1" x14ac:dyDescent="0.4">
      <c r="B5" s="10" t="s">
        <v>483</v>
      </c>
      <c r="C5" s="10"/>
      <c r="D5" s="10"/>
      <c r="E5" s="10"/>
      <c r="F5" s="11">
        <v>2020</v>
      </c>
      <c r="G5" s="12">
        <v>2021</v>
      </c>
      <c r="H5" s="12">
        <v>2022</v>
      </c>
      <c r="I5" s="27" t="s">
        <v>0</v>
      </c>
      <c r="J5" s="13" t="s">
        <v>1</v>
      </c>
      <c r="K5" s="13" t="s">
        <v>2</v>
      </c>
      <c r="L5" s="13" t="s">
        <v>3</v>
      </c>
      <c r="M5" s="13" t="s">
        <v>4</v>
      </c>
    </row>
    <row r="6" spans="2:13" ht="18.75" thickTop="1" x14ac:dyDescent="0.35">
      <c r="B6" s="7" t="s">
        <v>484</v>
      </c>
      <c r="F6" s="56">
        <v>201</v>
      </c>
      <c r="G6" s="55">
        <v>186</v>
      </c>
      <c r="H6" s="7">
        <v>241</v>
      </c>
      <c r="I6" s="57" t="s">
        <v>8</v>
      </c>
      <c r="J6" s="14" t="s">
        <v>8</v>
      </c>
      <c r="K6" s="14" t="s">
        <v>8</v>
      </c>
      <c r="L6" s="14" t="s">
        <v>8</v>
      </c>
      <c r="M6" s="14">
        <v>16</v>
      </c>
    </row>
    <row r="7" spans="2:13" x14ac:dyDescent="0.35">
      <c r="C7" s="7" t="s">
        <v>31</v>
      </c>
      <c r="F7" s="54">
        <v>175</v>
      </c>
      <c r="G7" s="55">
        <v>164</v>
      </c>
      <c r="H7" s="7">
        <v>195</v>
      </c>
      <c r="I7" s="57" t="s">
        <v>8</v>
      </c>
      <c r="J7" s="14" t="s">
        <v>8</v>
      </c>
      <c r="K7" s="14" t="s">
        <v>8</v>
      </c>
      <c r="L7" s="14" t="s">
        <v>8</v>
      </c>
      <c r="M7" s="14">
        <v>16</v>
      </c>
    </row>
    <row r="8" spans="2:13" x14ac:dyDescent="0.35">
      <c r="C8" s="7" t="s">
        <v>32</v>
      </c>
      <c r="F8" s="54">
        <v>26</v>
      </c>
      <c r="G8" s="55">
        <v>22</v>
      </c>
      <c r="H8" s="7">
        <v>46</v>
      </c>
      <c r="I8" s="57" t="s">
        <v>8</v>
      </c>
      <c r="J8" s="14" t="s">
        <v>8</v>
      </c>
      <c r="K8" s="14" t="s">
        <v>8</v>
      </c>
      <c r="L8" s="14" t="s">
        <v>8</v>
      </c>
      <c r="M8" s="14">
        <v>16</v>
      </c>
    </row>
    <row r="9" spans="2:13" x14ac:dyDescent="0.35">
      <c r="F9" s="19"/>
      <c r="G9" s="19"/>
      <c r="H9" s="19"/>
      <c r="I9" s="19"/>
      <c r="J9" s="19"/>
      <c r="K9" s="19"/>
    </row>
    <row r="10" spans="2:13" x14ac:dyDescent="0.35">
      <c r="B10" s="16" t="s">
        <v>10</v>
      </c>
      <c r="F10" s="18"/>
      <c r="G10" s="18"/>
      <c r="H10" s="18"/>
    </row>
    <row r="11" spans="2:13" ht="75" customHeight="1" x14ac:dyDescent="0.35">
      <c r="B11" s="293" t="s">
        <v>485</v>
      </c>
      <c r="C11" s="294"/>
      <c r="D11" s="294"/>
      <c r="E11" s="294"/>
      <c r="F11" s="294"/>
      <c r="G11" s="294"/>
      <c r="H11" s="294"/>
      <c r="I11" s="294"/>
      <c r="J11" s="294"/>
      <c r="K11" s="294"/>
      <c r="L11" s="294"/>
      <c r="M11" s="295"/>
    </row>
    <row r="13" spans="2:13" ht="17.25" customHeight="1" x14ac:dyDescent="0.35"/>
    <row r="14" spans="2:13" x14ac:dyDescent="0.35">
      <c r="F14" s="292"/>
      <c r="G14" s="292"/>
      <c r="H14" s="292"/>
      <c r="J14" s="292" t="s">
        <v>234</v>
      </c>
      <c r="K14" s="292"/>
      <c r="L14" s="292"/>
      <c r="M14" s="292"/>
    </row>
    <row r="15" spans="2:13" ht="18.75" thickBot="1" x14ac:dyDescent="0.4">
      <c r="B15" s="10" t="s">
        <v>486</v>
      </c>
      <c r="C15" s="10"/>
      <c r="D15" s="10"/>
      <c r="E15" s="10"/>
      <c r="F15" s="11">
        <v>2020</v>
      </c>
      <c r="G15" s="12">
        <v>2021</v>
      </c>
      <c r="H15" s="12">
        <v>2022</v>
      </c>
      <c r="I15" s="27" t="s">
        <v>0</v>
      </c>
      <c r="J15" s="13" t="s">
        <v>1</v>
      </c>
      <c r="K15" s="13" t="s">
        <v>2</v>
      </c>
      <c r="L15" s="13" t="s">
        <v>3</v>
      </c>
      <c r="M15" s="13" t="s">
        <v>4</v>
      </c>
    </row>
    <row r="16" spans="2:13" ht="18.75" thickTop="1" x14ac:dyDescent="0.35">
      <c r="B16" s="7" t="s">
        <v>487</v>
      </c>
      <c r="F16" s="56">
        <v>2161</v>
      </c>
      <c r="G16" s="55">
        <v>4019</v>
      </c>
      <c r="H16" s="157">
        <v>3125</v>
      </c>
      <c r="I16" s="57" t="s">
        <v>8</v>
      </c>
      <c r="J16" s="14" t="s">
        <v>33</v>
      </c>
      <c r="K16" s="14" t="s">
        <v>8</v>
      </c>
      <c r="L16" s="14" t="s">
        <v>8</v>
      </c>
      <c r="M16" s="14">
        <v>16</v>
      </c>
    </row>
    <row r="17" spans="2:13" x14ac:dyDescent="0.35">
      <c r="B17" s="7" t="s">
        <v>488</v>
      </c>
      <c r="F17" s="54">
        <v>1804</v>
      </c>
      <c r="G17" s="55">
        <v>3781</v>
      </c>
      <c r="H17" s="157">
        <v>3014</v>
      </c>
      <c r="I17" s="57" t="s">
        <v>8</v>
      </c>
      <c r="J17" s="14" t="s">
        <v>33</v>
      </c>
      <c r="K17" s="14" t="s">
        <v>8</v>
      </c>
      <c r="L17" s="14" t="s">
        <v>8</v>
      </c>
      <c r="M17" s="14">
        <v>16</v>
      </c>
    </row>
    <row r="18" spans="2:13" x14ac:dyDescent="0.35">
      <c r="F18" s="54"/>
      <c r="G18" s="54"/>
      <c r="H18" s="54"/>
      <c r="I18" s="54"/>
      <c r="J18" s="54"/>
      <c r="K18" s="54"/>
      <c r="L18" s="54"/>
      <c r="M18" s="54"/>
    </row>
    <row r="19" spans="2:13" x14ac:dyDescent="0.35">
      <c r="F19" s="19"/>
      <c r="G19" s="19"/>
      <c r="H19" s="19"/>
      <c r="I19" s="19"/>
      <c r="J19" s="19"/>
      <c r="K19" s="19"/>
    </row>
    <row r="20" spans="2:13" x14ac:dyDescent="0.35">
      <c r="B20" s="16" t="s">
        <v>10</v>
      </c>
      <c r="F20" s="18"/>
      <c r="G20" s="18"/>
      <c r="H20" s="18"/>
    </row>
    <row r="21" spans="2:13" ht="84" customHeight="1" x14ac:dyDescent="0.35">
      <c r="B21" s="293" t="s">
        <v>489</v>
      </c>
      <c r="C21" s="294"/>
      <c r="D21" s="294"/>
      <c r="E21" s="294"/>
      <c r="F21" s="294"/>
      <c r="G21" s="294"/>
      <c r="H21" s="294"/>
      <c r="I21" s="294"/>
      <c r="J21" s="294"/>
      <c r="K21" s="294"/>
      <c r="L21" s="294"/>
      <c r="M21" s="295"/>
    </row>
    <row r="24" spans="2:13" x14ac:dyDescent="0.35">
      <c r="F24" s="292"/>
      <c r="G24" s="292"/>
      <c r="H24" s="292"/>
      <c r="J24" s="292" t="s">
        <v>234</v>
      </c>
      <c r="K24" s="292"/>
      <c r="L24" s="292"/>
      <c r="M24" s="292"/>
    </row>
    <row r="25" spans="2:13" ht="18.75" thickBot="1" x14ac:dyDescent="0.4">
      <c r="B25" s="10" t="s">
        <v>486</v>
      </c>
      <c r="C25" s="10"/>
      <c r="D25" s="10"/>
      <c r="E25" s="10"/>
      <c r="F25" s="11">
        <v>2020</v>
      </c>
      <c r="G25" s="12">
        <v>2021</v>
      </c>
      <c r="H25" s="12">
        <v>2022</v>
      </c>
      <c r="I25" s="27" t="s">
        <v>0</v>
      </c>
      <c r="J25" s="13" t="s">
        <v>1</v>
      </c>
      <c r="K25" s="13" t="s">
        <v>2</v>
      </c>
      <c r="L25" s="13" t="s">
        <v>3</v>
      </c>
      <c r="M25" s="13" t="s">
        <v>4</v>
      </c>
    </row>
    <row r="26" spans="2:13" ht="18.75" thickTop="1" x14ac:dyDescent="0.35">
      <c r="B26" s="16" t="s">
        <v>490</v>
      </c>
      <c r="C26" s="16"/>
      <c r="D26" s="16"/>
      <c r="E26" s="16"/>
      <c r="F26" s="158">
        <v>0.83499999999999996</v>
      </c>
      <c r="G26" s="159">
        <v>0.94079999999999997</v>
      </c>
      <c r="H26" s="160">
        <v>0.96450000000000002</v>
      </c>
      <c r="I26" s="57" t="s">
        <v>8</v>
      </c>
      <c r="J26" s="14" t="s">
        <v>33</v>
      </c>
      <c r="K26" s="14" t="s">
        <v>8</v>
      </c>
      <c r="L26" s="14" t="s">
        <v>8</v>
      </c>
      <c r="M26" s="14">
        <v>16</v>
      </c>
    </row>
    <row r="27" spans="2:13" x14ac:dyDescent="0.35">
      <c r="C27" s="59" t="s">
        <v>491</v>
      </c>
      <c r="F27" s="58">
        <v>0.65210000000000001</v>
      </c>
      <c r="G27" s="60">
        <v>0.75757575757575757</v>
      </c>
      <c r="H27" s="52">
        <v>0.60709999999999997</v>
      </c>
      <c r="I27" s="57" t="s">
        <v>8</v>
      </c>
      <c r="J27" s="14" t="s">
        <v>33</v>
      </c>
      <c r="K27" s="14" t="s">
        <v>8</v>
      </c>
      <c r="L27" s="14" t="s">
        <v>8</v>
      </c>
      <c r="M27" s="14">
        <v>16</v>
      </c>
    </row>
    <row r="28" spans="2:13" x14ac:dyDescent="0.35">
      <c r="C28" s="59" t="s">
        <v>492</v>
      </c>
      <c r="F28" s="58">
        <v>0.90469999999999995</v>
      </c>
      <c r="G28" s="58">
        <v>1</v>
      </c>
      <c r="H28" s="52">
        <v>0.96050000000000002</v>
      </c>
      <c r="I28" s="57" t="s">
        <v>8</v>
      </c>
      <c r="J28" s="14" t="s">
        <v>33</v>
      </c>
      <c r="K28" s="14" t="s">
        <v>8</v>
      </c>
      <c r="L28" s="14" t="s">
        <v>8</v>
      </c>
      <c r="M28" s="14">
        <v>16</v>
      </c>
    </row>
    <row r="29" spans="2:13" x14ac:dyDescent="0.35">
      <c r="C29" s="59" t="s">
        <v>493</v>
      </c>
      <c r="F29" s="58">
        <v>0.8417</v>
      </c>
      <c r="G29" s="58">
        <v>0.92842323651452285</v>
      </c>
      <c r="H29" s="52">
        <v>0.95250000000000001</v>
      </c>
      <c r="I29" s="57" t="s">
        <v>8</v>
      </c>
      <c r="J29" s="14" t="s">
        <v>33</v>
      </c>
      <c r="K29" s="14" t="s">
        <v>8</v>
      </c>
      <c r="L29" s="14" t="s">
        <v>8</v>
      </c>
      <c r="M29" s="14">
        <v>16</v>
      </c>
    </row>
    <row r="30" spans="2:13" x14ac:dyDescent="0.35">
      <c r="C30" s="59" t="s">
        <v>34</v>
      </c>
      <c r="F30" s="58">
        <v>0.83860000000000001</v>
      </c>
      <c r="G30" s="58">
        <v>0.96111719605695511</v>
      </c>
      <c r="H30" s="52">
        <v>0.97850000000000004</v>
      </c>
      <c r="I30" s="57" t="s">
        <v>8</v>
      </c>
      <c r="J30" s="14" t="s">
        <v>33</v>
      </c>
      <c r="K30" s="14" t="s">
        <v>8</v>
      </c>
      <c r="L30" s="14" t="s">
        <v>8</v>
      </c>
      <c r="M30" s="14">
        <v>16</v>
      </c>
    </row>
    <row r="31" spans="2:13" x14ac:dyDescent="0.35">
      <c r="C31" s="59" t="s">
        <v>494</v>
      </c>
      <c r="F31" s="58">
        <v>0.58330000000000004</v>
      </c>
      <c r="G31" s="58">
        <v>0.90230515916575194</v>
      </c>
      <c r="H31" s="52">
        <v>0.96640000000000004</v>
      </c>
      <c r="I31" s="57" t="s">
        <v>8</v>
      </c>
      <c r="J31" s="14" t="s">
        <v>33</v>
      </c>
      <c r="K31" s="14" t="s">
        <v>8</v>
      </c>
      <c r="L31" s="14" t="s">
        <v>8</v>
      </c>
      <c r="M31" s="14">
        <v>16</v>
      </c>
    </row>
    <row r="32" spans="2:13" x14ac:dyDescent="0.35">
      <c r="C32" s="59" t="s">
        <v>495</v>
      </c>
      <c r="F32" s="58" t="s">
        <v>8</v>
      </c>
      <c r="G32" s="58">
        <v>0.98780487804878048</v>
      </c>
      <c r="H32" s="52">
        <v>0.95330000000000004</v>
      </c>
      <c r="I32" s="57" t="s">
        <v>8</v>
      </c>
      <c r="J32" s="14" t="s">
        <v>33</v>
      </c>
      <c r="K32" s="14" t="s">
        <v>8</v>
      </c>
      <c r="L32" s="14" t="s">
        <v>8</v>
      </c>
      <c r="M32" s="14">
        <v>16</v>
      </c>
    </row>
    <row r="35" spans="2:13" x14ac:dyDescent="0.35">
      <c r="B35" s="16" t="s">
        <v>10</v>
      </c>
      <c r="F35" s="18"/>
      <c r="G35" s="18"/>
      <c r="H35" s="18"/>
    </row>
    <row r="36" spans="2:13" ht="72" customHeight="1" x14ac:dyDescent="0.35">
      <c r="B36" s="293" t="s">
        <v>489</v>
      </c>
      <c r="C36" s="294"/>
      <c r="D36" s="294"/>
      <c r="E36" s="294"/>
      <c r="F36" s="294"/>
      <c r="G36" s="294"/>
      <c r="H36" s="294"/>
      <c r="I36" s="294"/>
      <c r="J36" s="294"/>
      <c r="K36" s="294"/>
      <c r="L36" s="294"/>
      <c r="M36" s="295"/>
    </row>
    <row r="39" spans="2:13" x14ac:dyDescent="0.35">
      <c r="F39" s="292"/>
      <c r="G39" s="292"/>
      <c r="H39" s="292"/>
      <c r="J39" s="292" t="s">
        <v>234</v>
      </c>
      <c r="K39" s="292"/>
      <c r="L39" s="292"/>
      <c r="M39" s="292"/>
    </row>
    <row r="40" spans="2:13" ht="18.75" thickBot="1" x14ac:dyDescent="0.4">
      <c r="B40" s="10" t="s">
        <v>496</v>
      </c>
      <c r="C40" s="10"/>
      <c r="D40" s="10"/>
      <c r="E40" s="10"/>
      <c r="F40" s="11">
        <v>2020</v>
      </c>
      <c r="G40" s="12">
        <v>2021</v>
      </c>
      <c r="H40" s="12">
        <v>2022</v>
      </c>
      <c r="I40" s="27" t="s">
        <v>0</v>
      </c>
      <c r="J40" s="13" t="s">
        <v>1</v>
      </c>
      <c r="K40" s="13" t="s">
        <v>2</v>
      </c>
      <c r="L40" s="13" t="s">
        <v>3</v>
      </c>
      <c r="M40" s="13" t="s">
        <v>4</v>
      </c>
    </row>
    <row r="41" spans="2:13" ht="18.75" thickTop="1" x14ac:dyDescent="0.35">
      <c r="B41" s="7" t="s">
        <v>497</v>
      </c>
      <c r="F41" s="54">
        <v>0</v>
      </c>
      <c r="G41" s="54">
        <v>0</v>
      </c>
      <c r="H41" s="54">
        <v>0</v>
      </c>
      <c r="I41" s="57" t="s">
        <v>8</v>
      </c>
      <c r="J41" s="14" t="s">
        <v>8</v>
      </c>
      <c r="K41" s="14" t="s">
        <v>8</v>
      </c>
      <c r="L41" s="14" t="s">
        <v>8</v>
      </c>
      <c r="M41" s="14">
        <v>16</v>
      </c>
    </row>
    <row r="43" spans="2:13" x14ac:dyDescent="0.35">
      <c r="B43" s="16" t="s">
        <v>10</v>
      </c>
      <c r="F43" s="18"/>
      <c r="G43" s="18"/>
      <c r="H43" s="18"/>
    </row>
    <row r="44" spans="2:13" ht="57.75" customHeight="1" x14ac:dyDescent="0.35">
      <c r="B44" s="293" t="s">
        <v>498</v>
      </c>
      <c r="C44" s="294"/>
      <c r="D44" s="294"/>
      <c r="E44" s="294"/>
      <c r="F44" s="294"/>
      <c r="G44" s="294"/>
      <c r="H44" s="294"/>
      <c r="I44" s="294"/>
      <c r="J44" s="294"/>
      <c r="K44" s="294"/>
      <c r="L44" s="294"/>
      <c r="M44" s="295"/>
    </row>
  </sheetData>
  <mergeCells count="12">
    <mergeCell ref="B36:M36"/>
    <mergeCell ref="F39:H39"/>
    <mergeCell ref="J39:M39"/>
    <mergeCell ref="B44:M44"/>
    <mergeCell ref="F4:H4"/>
    <mergeCell ref="J4:M4"/>
    <mergeCell ref="B11:M11"/>
    <mergeCell ref="F14:H14"/>
    <mergeCell ref="J14:M14"/>
    <mergeCell ref="B21:M21"/>
    <mergeCell ref="F24:H24"/>
    <mergeCell ref="J24:M24"/>
  </mergeCells>
  <pageMargins left="0.511811024" right="0.511811024" top="0.78740157499999996" bottom="0.78740157499999996" header="0.31496062000000002" footer="0.31496062000000002"/>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66819D073B3724D904D57636F9F7B3A" ma:contentTypeVersion="11" ma:contentTypeDescription="Crie um novo documento." ma:contentTypeScope="" ma:versionID="db3bb514e646e7208299c44af314a7bc">
  <xsd:schema xmlns:xsd="http://www.w3.org/2001/XMLSchema" xmlns:xs="http://www.w3.org/2001/XMLSchema" xmlns:p="http://schemas.microsoft.com/office/2006/metadata/properties" xmlns:ns2="6bc1b7a9-7d21-4022-a927-c6f868f06164" targetNamespace="http://schemas.microsoft.com/office/2006/metadata/properties" ma:root="true" ma:fieldsID="ea4e38c6cfbdb46b46ba95790223d4fe" ns2:_="">
    <xsd:import namespace="6bc1b7a9-7d21-4022-a927-c6f868f0616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c1b7a9-7d21-4022-a927-c6f868f061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D5C1D04-6B42-41E4-A2BF-44ADAF79F0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c1b7a9-7d21-4022-a927-c6f868f061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EB493E0-7A7A-41E5-9555-87DB20D7C38C}">
  <ds:schemaRefs>
    <ds:schemaRef ds:uri="http://schemas.microsoft.com/sharepoint/v3/contenttype/forms"/>
  </ds:schemaRefs>
</ds:datastoreItem>
</file>

<file path=customXml/itemProps3.xml><?xml version="1.0" encoding="utf-8"?>
<ds:datastoreItem xmlns:ds="http://schemas.openxmlformats.org/officeDocument/2006/customXml" ds:itemID="{C2C2C449-BDB0-43DA-BCBF-909370D8597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14</vt:i4>
      </vt:variant>
    </vt:vector>
  </HeadingPairs>
  <TitlesOfParts>
    <vt:vector size="14" baseType="lpstr">
      <vt:lpstr>Introducción</vt:lpstr>
      <vt:lpstr>Compromiso con Sostenibilidad</vt:lpstr>
      <vt:lpstr>Materialidade</vt:lpstr>
      <vt:lpstr>Perfil Organizativo</vt:lpstr>
      <vt:lpstr>TCFD</vt:lpstr>
      <vt:lpstr>Gestion - cadena de suministros</vt:lpstr>
      <vt:lpstr>Emisiones de GEI</vt:lpstr>
      <vt:lpstr>Ecoeficiencia</vt:lpstr>
      <vt:lpstr>Ética y Compliance</vt:lpstr>
      <vt:lpstr>Calidad y Seguridad Alimentaria</vt:lpstr>
      <vt:lpstr>Salud y Seguridad en el Trabajo</vt:lpstr>
      <vt:lpstr>Gestión de Personas</vt:lpstr>
      <vt:lpstr>Bienestar Animal</vt:lpstr>
      <vt:lpstr>Mercado de actuación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Natalia Rasteiro</dc:creator>
  <cp:keywords/>
  <dc:description/>
  <cp:lastModifiedBy>Natalia Rasteiro</cp:lastModifiedBy>
  <cp:revision/>
  <dcterms:created xsi:type="dcterms:W3CDTF">2022-02-18T18:10:08Z</dcterms:created>
  <dcterms:modified xsi:type="dcterms:W3CDTF">2023-06-12T14:02:28Z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0x010100B66819D073B3724D904D57636F9F7B3A</vt:lpwstr>
  </property>
</Properties>
</file>