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minervafoods.sharepoint.com/sites/Gov.deSustentabilidade/Documentos Compartilhados/Application and Reporting/Relatório Sustentabilidade/RS GRI/RS2024/Versões Finais - Publicação/CENTRAL DE INDICADORES/"/>
    </mc:Choice>
  </mc:AlternateContent>
  <xr:revisionPtr revIDLastSave="41" documentId="13_ncr:1_{C1B179F3-6062-4662-A730-854E2C93533F}" xr6:coauthVersionLast="47" xr6:coauthVersionMax="47" xr10:uidLastSave="{DC024E6B-5EF9-4C0A-999A-FE24F7EB88B5}"/>
  <bookViews>
    <workbookView xWindow="28680" yWindow="-120" windowWidth="29040" windowHeight="15720" tabRatio="889" xr2:uid="{03881A8E-B80A-4E42-9AFF-2F1A16F9A0A8}"/>
  </bookViews>
  <sheets>
    <sheet name="Capa" sheetId="31" r:id="rId1"/>
    <sheet name="Sobre a Central (Layout Ricca)" sheetId="32" state="hidden" r:id="rId2"/>
    <sheet name="Sobre a Central" sheetId="42" r:id="rId3"/>
    <sheet name="Compromisso Sustentabilidade" sheetId="46" r:id="rId4"/>
    <sheet name="Materialidade" sheetId="44" r:id="rId5"/>
    <sheet name="Mercado de atuação" sheetId="10" r:id="rId6"/>
    <sheet name="Bem-estar do consumidor" sheetId="33" r:id="rId7"/>
    <sheet name="Nossa Gente" sheetId="34" r:id="rId8"/>
    <sheet name="Saúde e Segurança Ocupacional" sheetId="36" r:id="rId9"/>
    <sheet name="Responsabilidade Social" sheetId="35" r:id="rId10"/>
    <sheet name="Bem-estar Animal" sheetId="45" r:id="rId11"/>
    <sheet name="Ética, Integridade e Conformida" sheetId="38" r:id="rId12"/>
    <sheet name="Pecuária Sustentável" sheetId="39" r:id="rId13"/>
    <sheet name="Combate às Mudanças Climáticas" sheetId="40" r:id="rId14"/>
    <sheet name="Gestão Ambiental" sheetId="41" r:id="rId15"/>
  </sheets>
  <definedNames>
    <definedName name="_xlnm._FilterDatabase" localSheetId="10" hidden="1">'Bem-estar Animal'!$J$2:$M$135</definedName>
    <definedName name="_xlnm._FilterDatabase" localSheetId="6" hidden="1">'Bem-estar do consumidor'!$J$2:$M$157</definedName>
    <definedName name="_xlnm._FilterDatabase" localSheetId="13" hidden="1">'Combate às Mudanças Climáticas'!$J$2:$M$79</definedName>
    <definedName name="_xlnm._FilterDatabase" localSheetId="11" hidden="1">'Ética, Integridade e Conformida'!$J$2:$M$61</definedName>
    <definedName name="_xlnm._FilterDatabase" localSheetId="14" hidden="1">'Gestão Ambiental'!$J$2:$M$127</definedName>
    <definedName name="_xlnm._FilterDatabase" localSheetId="5" hidden="1">'Mercado de atuação'!$J$1:$M$138</definedName>
    <definedName name="_xlnm._FilterDatabase" localSheetId="7" hidden="1">'Nossa Gente'!$J$2:$M$186</definedName>
    <definedName name="_xlnm._FilterDatabase" localSheetId="12" hidden="1">'Pecuária Sustentável'!$J$2:$M$43</definedName>
    <definedName name="_xlnm._FilterDatabase" localSheetId="9" hidden="1">'Responsabilidade Social'!$J$2:$M$195</definedName>
    <definedName name="_xlnm._FilterDatabase" localSheetId="8" hidden="1">'Saúde e Segurança Ocupacional'!$J$2:$M$54</definedName>
    <definedName name="A" localSheetId="3">#REF!</definedName>
    <definedName name="A" localSheetId="4">#REF!</definedName>
    <definedName name="A" localSheetId="2">#REF!</definedName>
    <definedName name="A" localSheetId="1">#REF!</definedName>
    <definedName name="A">#REF!</definedName>
    <definedName name="A_governanca" localSheetId="3">#REF!</definedName>
    <definedName name="A_governanca" localSheetId="4">#REF!</definedName>
    <definedName name="A_governanca" localSheetId="2">#REF!</definedName>
    <definedName name="A_governanca" localSheetId="1">#REF!</definedName>
    <definedName name="A_governanca">#REF!</definedName>
    <definedName name="AddGSD" localSheetId="3">#REF!</definedName>
    <definedName name="AddGSD" localSheetId="4">#REF!</definedName>
    <definedName name="AddGSD" localSheetId="2">#REF!</definedName>
    <definedName name="AddGSD" localSheetId="1">#REF!</definedName>
    <definedName name="AddGSD">#REF!</definedName>
    <definedName name="agentes" localSheetId="3">#REF!</definedName>
    <definedName name="agentes" localSheetId="4">#REF!</definedName>
    <definedName name="agentes" localSheetId="2">#REF!</definedName>
    <definedName name="agentes" localSheetId="1">#REF!</definedName>
    <definedName name="agentes">#REF!</definedName>
    <definedName name="APP" localSheetId="3">#REF!</definedName>
    <definedName name="APP" localSheetId="4">#REF!</definedName>
    <definedName name="APP" localSheetId="2">#REF!</definedName>
    <definedName name="APP" localSheetId="1">#REF!</definedName>
    <definedName name="APP">#REF!</definedName>
    <definedName name="area_protegida" localSheetId="3">#REF!</definedName>
    <definedName name="area_protegida" localSheetId="4">#REF!</definedName>
    <definedName name="area_protegida" localSheetId="2">#REF!</definedName>
    <definedName name="area_protegida" localSheetId="1">#REF!</definedName>
    <definedName name="area_protegida">#REF!</definedName>
    <definedName name="bioma" localSheetId="3">#REF!</definedName>
    <definedName name="bioma" localSheetId="4">#REF!</definedName>
    <definedName name="bioma" localSheetId="2">#REF!</definedName>
    <definedName name="bioma" localSheetId="1">#REF!</definedName>
    <definedName name="bioma">#REF!</definedName>
    <definedName name="categoria_unidade" localSheetId="3">#REF!</definedName>
    <definedName name="categoria_unidade" localSheetId="4">#REF!</definedName>
    <definedName name="categoria_unidade" localSheetId="2">#REF!</definedName>
    <definedName name="categoria_unidade" localSheetId="1">#REF!</definedName>
    <definedName name="categoria_unidade">#REF!</definedName>
    <definedName name="cientifico" localSheetId="3">#REF!</definedName>
    <definedName name="cientifico" localSheetId="4">#REF!</definedName>
    <definedName name="cientifico" localSheetId="2">#REF!</definedName>
    <definedName name="cientifico" localSheetId="1">#REF!</definedName>
    <definedName name="cientifico">#REF!</definedName>
    <definedName name="CINQUENTAENOVE" localSheetId="3">#REF!</definedName>
    <definedName name="CINQUENTAENOVE" localSheetId="4">#REF!</definedName>
    <definedName name="CINQUENTAENOVE" localSheetId="2">#REF!</definedName>
    <definedName name="CINQUENTAENOVE" localSheetId="1">#REF!</definedName>
    <definedName name="CINQUENTAENOVE">#REF!</definedName>
    <definedName name="CINQUENTAEOITO" localSheetId="3">#REF!</definedName>
    <definedName name="CINQUENTAEOITO" localSheetId="4">#REF!</definedName>
    <definedName name="CINQUENTAEOITO" localSheetId="2">#REF!</definedName>
    <definedName name="CINQUENTAEOITO" localSheetId="1">#REF!</definedName>
    <definedName name="CINQUENTAEOITO">#REF!</definedName>
    <definedName name="CINQUENTAESETE" localSheetId="3">#REF!</definedName>
    <definedName name="CINQUENTAESETE" localSheetId="4">#REF!</definedName>
    <definedName name="CINQUENTAESETE" localSheetId="2">#REF!</definedName>
    <definedName name="CINQUENTAESETE" localSheetId="1">#REF!</definedName>
    <definedName name="CINQUENTAESETE">#REF!</definedName>
    <definedName name="CINQUENTASEIS" localSheetId="3">#REF!</definedName>
    <definedName name="CINQUENTASEIS" localSheetId="4">#REF!</definedName>
    <definedName name="CINQUENTASEIS" localSheetId="2">#REF!</definedName>
    <definedName name="CINQUENTASEIS" localSheetId="1">#REF!</definedName>
    <definedName name="CINQUENTASEIS">#REF!</definedName>
    <definedName name="CRIAR_LINK_PARA_O_DOCUMENTO" localSheetId="3">#REF!</definedName>
    <definedName name="CRIAR_LINK_PARA_O_DOCUMENTO" localSheetId="4">#REF!</definedName>
    <definedName name="CRIAR_LINK_PARA_O_DOCUMENTO" localSheetId="2">#REF!</definedName>
    <definedName name="CRIAR_LINK_PARA_O_DOCUMENTO" localSheetId="1">#REF!</definedName>
    <definedName name="CRIAR_LINK_PARA_O_DOCUMENTO">#REF!</definedName>
    <definedName name="dado" localSheetId="3">#REF!</definedName>
    <definedName name="dado" localSheetId="4">#REF!</definedName>
    <definedName name="dado" localSheetId="2">#REF!</definedName>
    <definedName name="dado" localSheetId="1">#REF!</definedName>
    <definedName name="dado">#REF!</definedName>
    <definedName name="dado_geo" localSheetId="3">#REF!</definedName>
    <definedName name="dado_geo" localSheetId="4">#REF!</definedName>
    <definedName name="dado_geo" localSheetId="2">#REF!</definedName>
    <definedName name="dado_geo" localSheetId="1">#REF!</definedName>
    <definedName name="dado_geo">#REF!</definedName>
    <definedName name="DATA1" localSheetId="3">#REF!</definedName>
    <definedName name="DATA1" localSheetId="4">#REF!</definedName>
    <definedName name="DATA1" localSheetId="2">#REF!</definedName>
    <definedName name="DATA1" localSheetId="1">#REF!</definedName>
    <definedName name="DATA1">#REF!</definedName>
    <definedName name="DATA10" localSheetId="3">#REF!</definedName>
    <definedName name="DATA10" localSheetId="4">#REF!</definedName>
    <definedName name="DATA10" localSheetId="2">#REF!</definedName>
    <definedName name="DATA10" localSheetId="1">#REF!</definedName>
    <definedName name="DATA10">#REF!</definedName>
    <definedName name="DATA11" localSheetId="3">#REF!</definedName>
    <definedName name="DATA11" localSheetId="4">#REF!</definedName>
    <definedName name="DATA11" localSheetId="2">#REF!</definedName>
    <definedName name="DATA11" localSheetId="1">#REF!</definedName>
    <definedName name="DATA11">#REF!</definedName>
    <definedName name="DATA12" localSheetId="3">#REF!</definedName>
    <definedName name="DATA12" localSheetId="4">#REF!</definedName>
    <definedName name="DATA12" localSheetId="2">#REF!</definedName>
    <definedName name="DATA12" localSheetId="1">#REF!</definedName>
    <definedName name="DATA12">#REF!</definedName>
    <definedName name="DATA13" localSheetId="3">#REF!</definedName>
    <definedName name="DATA13" localSheetId="4">#REF!</definedName>
    <definedName name="DATA13" localSheetId="2">#REF!</definedName>
    <definedName name="DATA13" localSheetId="1">#REF!</definedName>
    <definedName name="DATA13">#REF!</definedName>
    <definedName name="DATA14" localSheetId="3">#REF!</definedName>
    <definedName name="DATA14" localSheetId="4">#REF!</definedName>
    <definedName name="DATA14" localSheetId="2">#REF!</definedName>
    <definedName name="DATA14" localSheetId="1">#REF!</definedName>
    <definedName name="DATA14">#REF!</definedName>
    <definedName name="DATA15" localSheetId="3">#REF!</definedName>
    <definedName name="DATA15" localSheetId="4">#REF!</definedName>
    <definedName name="DATA15" localSheetId="2">#REF!</definedName>
    <definedName name="DATA15" localSheetId="1">#REF!</definedName>
    <definedName name="DATA15">#REF!</definedName>
    <definedName name="DATA16" localSheetId="3">#REF!</definedName>
    <definedName name="DATA16" localSheetId="4">#REF!</definedName>
    <definedName name="DATA16" localSheetId="2">#REF!</definedName>
    <definedName name="DATA16" localSheetId="1">#REF!</definedName>
    <definedName name="DATA16">#REF!</definedName>
    <definedName name="DATA17" localSheetId="3">#REF!</definedName>
    <definedName name="DATA17" localSheetId="4">#REF!</definedName>
    <definedName name="DATA17" localSheetId="2">#REF!</definedName>
    <definedName name="DATA17" localSheetId="1">#REF!</definedName>
    <definedName name="DATA17">#REF!</definedName>
    <definedName name="DATA18" localSheetId="3">#REF!</definedName>
    <definedName name="DATA18" localSheetId="4">#REF!</definedName>
    <definedName name="DATA18" localSheetId="2">#REF!</definedName>
    <definedName name="DATA18" localSheetId="1">#REF!</definedName>
    <definedName name="DATA18">#REF!</definedName>
    <definedName name="DATA19" localSheetId="3">#REF!</definedName>
    <definedName name="DATA19" localSheetId="4">#REF!</definedName>
    <definedName name="DATA19" localSheetId="2">#REF!</definedName>
    <definedName name="DATA19" localSheetId="1">#REF!</definedName>
    <definedName name="DATA19">#REF!</definedName>
    <definedName name="DATA2" localSheetId="3">#REF!</definedName>
    <definedName name="DATA2" localSheetId="4">#REF!</definedName>
    <definedName name="DATA2" localSheetId="2">#REF!</definedName>
    <definedName name="DATA2" localSheetId="1">#REF!</definedName>
    <definedName name="DATA2">#REF!</definedName>
    <definedName name="DATA20" localSheetId="3">#REF!</definedName>
    <definedName name="DATA20" localSheetId="4">#REF!</definedName>
    <definedName name="DATA20" localSheetId="2">#REF!</definedName>
    <definedName name="DATA20" localSheetId="1">#REF!</definedName>
    <definedName name="DATA20">#REF!</definedName>
    <definedName name="DATA21" localSheetId="3">#REF!</definedName>
    <definedName name="DATA21" localSheetId="4">#REF!</definedName>
    <definedName name="DATA21" localSheetId="2">#REF!</definedName>
    <definedName name="DATA21" localSheetId="1">#REF!</definedName>
    <definedName name="DATA21">#REF!</definedName>
    <definedName name="DATA22" localSheetId="3">#REF!</definedName>
    <definedName name="DATA22" localSheetId="4">#REF!</definedName>
    <definedName name="DATA22" localSheetId="2">#REF!</definedName>
    <definedName name="DATA22" localSheetId="1">#REF!</definedName>
    <definedName name="DATA22">#REF!</definedName>
    <definedName name="DATA23" localSheetId="3">#REF!</definedName>
    <definedName name="DATA23" localSheetId="4">#REF!</definedName>
    <definedName name="DATA23" localSheetId="2">#REF!</definedName>
    <definedName name="DATA23" localSheetId="1">#REF!</definedName>
    <definedName name="DATA23">#REF!</definedName>
    <definedName name="DATA24" localSheetId="3">#REF!</definedName>
    <definedName name="DATA24" localSheetId="4">#REF!</definedName>
    <definedName name="DATA24" localSheetId="2">#REF!</definedName>
    <definedName name="DATA24" localSheetId="1">#REF!</definedName>
    <definedName name="DATA24">#REF!</definedName>
    <definedName name="DATA25" localSheetId="3">#REF!</definedName>
    <definedName name="DATA25" localSheetId="4">#REF!</definedName>
    <definedName name="DATA25" localSheetId="2">#REF!</definedName>
    <definedName name="DATA25" localSheetId="1">#REF!</definedName>
    <definedName name="DATA25">#REF!</definedName>
    <definedName name="DATA26" localSheetId="3">#REF!</definedName>
    <definedName name="DATA26" localSheetId="4">#REF!</definedName>
    <definedName name="DATA26" localSheetId="2">#REF!</definedName>
    <definedName name="DATA26" localSheetId="1">#REF!</definedName>
    <definedName name="DATA26">#REF!</definedName>
    <definedName name="DATA27" localSheetId="3">#REF!</definedName>
    <definedName name="DATA27" localSheetId="4">#REF!</definedName>
    <definedName name="DATA27" localSheetId="2">#REF!</definedName>
    <definedName name="DATA27" localSheetId="1">#REF!</definedName>
    <definedName name="DATA27">#REF!</definedName>
    <definedName name="DATA28" localSheetId="3">#REF!</definedName>
    <definedName name="DATA28" localSheetId="4">#REF!</definedName>
    <definedName name="DATA28" localSheetId="2">#REF!</definedName>
    <definedName name="DATA28" localSheetId="1">#REF!</definedName>
    <definedName name="DATA28">#REF!</definedName>
    <definedName name="DATA29" localSheetId="3">#REF!</definedName>
    <definedName name="DATA29" localSheetId="4">#REF!</definedName>
    <definedName name="DATA29" localSheetId="2">#REF!</definedName>
    <definedName name="DATA29" localSheetId="1">#REF!</definedName>
    <definedName name="DATA29">#REF!</definedName>
    <definedName name="DATA3" localSheetId="3">#REF!</definedName>
    <definedName name="DATA3" localSheetId="4">#REF!</definedName>
    <definedName name="DATA3" localSheetId="2">#REF!</definedName>
    <definedName name="DATA3" localSheetId="1">#REF!</definedName>
    <definedName name="DATA3">#REF!</definedName>
    <definedName name="DATA30" localSheetId="3">#REF!</definedName>
    <definedName name="DATA30" localSheetId="4">#REF!</definedName>
    <definedName name="DATA30" localSheetId="2">#REF!</definedName>
    <definedName name="DATA30" localSheetId="1">#REF!</definedName>
    <definedName name="DATA30">#REF!</definedName>
    <definedName name="DATA31" localSheetId="3">#REF!</definedName>
    <definedName name="DATA31" localSheetId="4">#REF!</definedName>
    <definedName name="DATA31" localSheetId="2">#REF!</definedName>
    <definedName name="DATA31" localSheetId="1">#REF!</definedName>
    <definedName name="DATA31">#REF!</definedName>
    <definedName name="DATA32" localSheetId="3">#REF!</definedName>
    <definedName name="DATA32" localSheetId="4">#REF!</definedName>
    <definedName name="DATA32" localSheetId="2">#REF!</definedName>
    <definedName name="DATA32" localSheetId="1">#REF!</definedName>
    <definedName name="DATA32">#REF!</definedName>
    <definedName name="DATA33" localSheetId="3">#REF!</definedName>
    <definedName name="DATA33" localSheetId="4">#REF!</definedName>
    <definedName name="DATA33" localSheetId="2">#REF!</definedName>
    <definedName name="DATA33" localSheetId="1">#REF!</definedName>
    <definedName name="DATA33">#REF!</definedName>
    <definedName name="DATA34" localSheetId="3">#REF!</definedName>
    <definedName name="DATA34" localSheetId="4">#REF!</definedName>
    <definedName name="DATA34" localSheetId="2">#REF!</definedName>
    <definedName name="DATA34" localSheetId="1">#REF!</definedName>
    <definedName name="DATA34">#REF!</definedName>
    <definedName name="DATA35" localSheetId="3">#REF!</definedName>
    <definedName name="DATA35" localSheetId="4">#REF!</definedName>
    <definedName name="DATA35" localSheetId="2">#REF!</definedName>
    <definedName name="DATA35" localSheetId="1">#REF!</definedName>
    <definedName name="DATA35">#REF!</definedName>
    <definedName name="DATA36" localSheetId="3">#REF!</definedName>
    <definedName name="DATA36" localSheetId="4">#REF!</definedName>
    <definedName name="DATA36" localSheetId="2">#REF!</definedName>
    <definedName name="DATA36" localSheetId="1">#REF!</definedName>
    <definedName name="DATA36">#REF!</definedName>
    <definedName name="DATA37" localSheetId="3">#REF!</definedName>
    <definedName name="DATA37" localSheetId="4">#REF!</definedName>
    <definedName name="DATA37" localSheetId="2">#REF!</definedName>
    <definedName name="DATA37" localSheetId="1">#REF!</definedName>
    <definedName name="DATA37">#REF!</definedName>
    <definedName name="DATA38" localSheetId="3">#REF!</definedName>
    <definedName name="DATA38" localSheetId="4">#REF!</definedName>
    <definedName name="DATA38" localSheetId="2">#REF!</definedName>
    <definedName name="DATA38" localSheetId="1">#REF!</definedName>
    <definedName name="DATA38">#REF!</definedName>
    <definedName name="DATA39" localSheetId="3">#REF!</definedName>
    <definedName name="DATA39" localSheetId="4">#REF!</definedName>
    <definedName name="DATA39" localSheetId="2">#REF!</definedName>
    <definedName name="DATA39" localSheetId="1">#REF!</definedName>
    <definedName name="DATA39">#REF!</definedName>
    <definedName name="DATA4" localSheetId="3">#REF!</definedName>
    <definedName name="DATA4" localSheetId="4">#REF!</definedName>
    <definedName name="DATA4" localSheetId="2">#REF!</definedName>
    <definedName name="DATA4" localSheetId="1">#REF!</definedName>
    <definedName name="DATA4">#REF!</definedName>
    <definedName name="DATA40" localSheetId="3">#REF!</definedName>
    <definedName name="DATA40" localSheetId="4">#REF!</definedName>
    <definedName name="DATA40" localSheetId="2">#REF!</definedName>
    <definedName name="DATA40" localSheetId="1">#REF!</definedName>
    <definedName name="DATA40">#REF!</definedName>
    <definedName name="DATA41" localSheetId="3">#REF!</definedName>
    <definedName name="DATA41" localSheetId="4">#REF!</definedName>
    <definedName name="DATA41" localSheetId="2">#REF!</definedName>
    <definedName name="DATA41" localSheetId="1">#REF!</definedName>
    <definedName name="DATA41">#REF!</definedName>
    <definedName name="DATA42" localSheetId="3">#REF!</definedName>
    <definedName name="DATA42" localSheetId="4">#REF!</definedName>
    <definedName name="DATA42" localSheetId="2">#REF!</definedName>
    <definedName name="DATA42" localSheetId="1">#REF!</definedName>
    <definedName name="DATA42">#REF!</definedName>
    <definedName name="DATA43" localSheetId="3">#REF!</definedName>
    <definedName name="DATA43" localSheetId="4">#REF!</definedName>
    <definedName name="DATA43" localSheetId="2">#REF!</definedName>
    <definedName name="DATA43" localSheetId="1">#REF!</definedName>
    <definedName name="DATA43">#REF!</definedName>
    <definedName name="DATA44" localSheetId="3">#REF!</definedName>
    <definedName name="DATA44" localSheetId="4">#REF!</definedName>
    <definedName name="DATA44" localSheetId="2">#REF!</definedName>
    <definedName name="DATA44" localSheetId="1">#REF!</definedName>
    <definedName name="DATA44">#REF!</definedName>
    <definedName name="DATA45" localSheetId="3">#REF!</definedName>
    <definedName name="DATA45" localSheetId="4">#REF!</definedName>
    <definedName name="DATA45" localSheetId="2">#REF!</definedName>
    <definedName name="DATA45" localSheetId="1">#REF!</definedName>
    <definedName name="DATA45">#REF!</definedName>
    <definedName name="DATA46" localSheetId="3">#REF!</definedName>
    <definedName name="DATA46" localSheetId="4">#REF!</definedName>
    <definedName name="DATA46" localSheetId="2">#REF!</definedName>
    <definedName name="DATA46" localSheetId="1">#REF!</definedName>
    <definedName name="DATA46">#REF!</definedName>
    <definedName name="DATA47" localSheetId="3">#REF!</definedName>
    <definedName name="DATA47" localSheetId="4">#REF!</definedName>
    <definedName name="DATA47" localSheetId="2">#REF!</definedName>
    <definedName name="DATA47" localSheetId="1">#REF!</definedName>
    <definedName name="DATA47">#REF!</definedName>
    <definedName name="DATA48" localSheetId="3">#REF!</definedName>
    <definedName name="DATA48" localSheetId="4">#REF!</definedName>
    <definedName name="DATA48" localSheetId="2">#REF!</definedName>
    <definedName name="DATA48" localSheetId="1">#REF!</definedName>
    <definedName name="DATA48">#REF!</definedName>
    <definedName name="DATA49" localSheetId="3">#REF!</definedName>
    <definedName name="DATA49" localSheetId="4">#REF!</definedName>
    <definedName name="DATA49" localSheetId="2">#REF!</definedName>
    <definedName name="DATA49" localSheetId="1">#REF!</definedName>
    <definedName name="DATA49">#REF!</definedName>
    <definedName name="DATA5" localSheetId="3">#REF!</definedName>
    <definedName name="DATA5" localSheetId="4">#REF!</definedName>
    <definedName name="DATA5" localSheetId="2">#REF!</definedName>
    <definedName name="DATA5" localSheetId="1">#REF!</definedName>
    <definedName name="DATA5">#REF!</definedName>
    <definedName name="DATA50" localSheetId="3">#REF!</definedName>
    <definedName name="DATA50" localSheetId="4">#REF!</definedName>
    <definedName name="DATA50" localSheetId="2">#REF!</definedName>
    <definedName name="DATA50" localSheetId="1">#REF!</definedName>
    <definedName name="DATA50">#REF!</definedName>
    <definedName name="DATA51" localSheetId="3">#REF!</definedName>
    <definedName name="DATA51" localSheetId="4">#REF!</definedName>
    <definedName name="DATA51" localSheetId="2">#REF!</definedName>
    <definedName name="DATA51" localSheetId="1">#REF!</definedName>
    <definedName name="DATA51">#REF!</definedName>
    <definedName name="DATA52" localSheetId="3">#REF!</definedName>
    <definedName name="DATA52" localSheetId="4">#REF!</definedName>
    <definedName name="DATA52" localSheetId="2">#REF!</definedName>
    <definedName name="DATA52" localSheetId="1">#REF!</definedName>
    <definedName name="DATA52">#REF!</definedName>
    <definedName name="DATA53" localSheetId="3">#REF!</definedName>
    <definedName name="DATA53" localSheetId="4">#REF!</definedName>
    <definedName name="DATA53" localSheetId="2">#REF!</definedName>
    <definedName name="DATA53" localSheetId="1">#REF!</definedName>
    <definedName name="DATA53">#REF!</definedName>
    <definedName name="DATA54" localSheetId="3">#REF!</definedName>
    <definedName name="DATA54" localSheetId="4">#REF!</definedName>
    <definedName name="DATA54" localSheetId="2">#REF!</definedName>
    <definedName name="DATA54" localSheetId="1">#REF!</definedName>
    <definedName name="DATA54">#REF!</definedName>
    <definedName name="DATA55" localSheetId="3">#REF!</definedName>
    <definedName name="DATA55" localSheetId="4">#REF!</definedName>
    <definedName name="DATA55" localSheetId="2">#REF!</definedName>
    <definedName name="DATA55" localSheetId="1">#REF!</definedName>
    <definedName name="DATA55">#REF!</definedName>
    <definedName name="DATA56" localSheetId="3">#REF!</definedName>
    <definedName name="DATA56" localSheetId="4">#REF!</definedName>
    <definedName name="DATA56" localSheetId="2">#REF!</definedName>
    <definedName name="DATA56" localSheetId="1">#REF!</definedName>
    <definedName name="DATA56">#REF!</definedName>
    <definedName name="DATA57" localSheetId="3">#REF!</definedName>
    <definedName name="DATA57" localSheetId="4">#REF!</definedName>
    <definedName name="DATA57" localSheetId="2">#REF!</definedName>
    <definedName name="DATA57" localSheetId="1">#REF!</definedName>
    <definedName name="DATA57">#REF!</definedName>
    <definedName name="DATA58" localSheetId="3">#REF!</definedName>
    <definedName name="DATA58" localSheetId="4">#REF!</definedName>
    <definedName name="DATA58" localSheetId="2">#REF!</definedName>
    <definedName name="DATA58" localSheetId="1">#REF!</definedName>
    <definedName name="DATA58">#REF!</definedName>
    <definedName name="DATA59" localSheetId="3">#REF!</definedName>
    <definedName name="DATA59" localSheetId="4">#REF!</definedName>
    <definedName name="DATA59" localSheetId="2">#REF!</definedName>
    <definedName name="DATA59" localSheetId="1">#REF!</definedName>
    <definedName name="DATA59">#REF!</definedName>
    <definedName name="DATA6" localSheetId="3">#REF!</definedName>
    <definedName name="DATA6" localSheetId="4">#REF!</definedName>
    <definedName name="DATA6" localSheetId="2">#REF!</definedName>
    <definedName name="DATA6" localSheetId="1">#REF!</definedName>
    <definedName name="DATA6">#REF!</definedName>
    <definedName name="DATA60" localSheetId="3">#REF!</definedName>
    <definedName name="DATA60" localSheetId="4">#REF!</definedName>
    <definedName name="DATA60" localSheetId="2">#REF!</definedName>
    <definedName name="DATA60" localSheetId="1">#REF!</definedName>
    <definedName name="DATA60">#REF!</definedName>
    <definedName name="DATA61" localSheetId="3">#REF!</definedName>
    <definedName name="DATA61" localSheetId="4">#REF!</definedName>
    <definedName name="DATA61" localSheetId="2">#REF!</definedName>
    <definedName name="DATA61" localSheetId="1">#REF!</definedName>
    <definedName name="DATA61">#REF!</definedName>
    <definedName name="DATA62" localSheetId="3">#REF!</definedName>
    <definedName name="DATA62" localSheetId="4">#REF!</definedName>
    <definedName name="DATA62" localSheetId="2">#REF!</definedName>
    <definedName name="DATA62" localSheetId="1">#REF!</definedName>
    <definedName name="DATA62">#REF!</definedName>
    <definedName name="DATA63" localSheetId="3">#REF!</definedName>
    <definedName name="DATA63" localSheetId="4">#REF!</definedName>
    <definedName name="DATA63" localSheetId="2">#REF!</definedName>
    <definedName name="DATA63" localSheetId="1">#REF!</definedName>
    <definedName name="DATA63">#REF!</definedName>
    <definedName name="DATA64" localSheetId="3">#REF!</definedName>
    <definedName name="DATA64" localSheetId="4">#REF!</definedName>
    <definedName name="DATA64" localSheetId="2">#REF!</definedName>
    <definedName name="DATA64" localSheetId="1">#REF!</definedName>
    <definedName name="DATA64">#REF!</definedName>
    <definedName name="DATA65" localSheetId="3">#REF!</definedName>
    <definedName name="DATA65" localSheetId="4">#REF!</definedName>
    <definedName name="DATA65" localSheetId="2">#REF!</definedName>
    <definedName name="DATA65" localSheetId="1">#REF!</definedName>
    <definedName name="DATA65">#REF!</definedName>
    <definedName name="DATA66" localSheetId="3">#REF!</definedName>
    <definedName name="DATA66" localSheetId="4">#REF!</definedName>
    <definedName name="DATA66" localSheetId="2">#REF!</definedName>
    <definedName name="DATA66" localSheetId="1">#REF!</definedName>
    <definedName name="DATA66">#REF!</definedName>
    <definedName name="DATA67" localSheetId="3">#REF!</definedName>
    <definedName name="DATA67" localSheetId="4">#REF!</definedName>
    <definedName name="DATA67" localSheetId="2">#REF!</definedName>
    <definedName name="DATA67" localSheetId="1">#REF!</definedName>
    <definedName name="DATA67">#REF!</definedName>
    <definedName name="DATA68" localSheetId="3">#REF!</definedName>
    <definedName name="DATA68" localSheetId="4">#REF!</definedName>
    <definedName name="DATA68" localSheetId="2">#REF!</definedName>
    <definedName name="DATA68" localSheetId="1">#REF!</definedName>
    <definedName name="DATA68">#REF!</definedName>
    <definedName name="DATA69" localSheetId="3">#REF!</definedName>
    <definedName name="DATA69" localSheetId="4">#REF!</definedName>
    <definedName name="DATA69" localSheetId="2">#REF!</definedName>
    <definedName name="DATA69" localSheetId="1">#REF!</definedName>
    <definedName name="DATA69">#REF!</definedName>
    <definedName name="DATA7" localSheetId="3">#REF!</definedName>
    <definedName name="DATA7" localSheetId="4">#REF!</definedName>
    <definedName name="DATA7" localSheetId="2">#REF!</definedName>
    <definedName name="DATA7" localSheetId="1">#REF!</definedName>
    <definedName name="DATA7">#REF!</definedName>
    <definedName name="DATA8" localSheetId="3">#REF!</definedName>
    <definedName name="DATA8" localSheetId="4">#REF!</definedName>
    <definedName name="DATA8" localSheetId="2">#REF!</definedName>
    <definedName name="DATA8" localSheetId="1">#REF!</definedName>
    <definedName name="DATA8">#REF!</definedName>
    <definedName name="DATA9" localSheetId="3">#REF!</definedName>
    <definedName name="DATA9" localSheetId="4">#REF!</definedName>
    <definedName name="DATA9" localSheetId="2">#REF!</definedName>
    <definedName name="DATA9" localSheetId="1">#REF!</definedName>
    <definedName name="DATA9">#REF!</definedName>
    <definedName name="DEZENOVE" localSheetId="3">#REF!</definedName>
    <definedName name="DEZENOVE" localSheetId="4">#REF!</definedName>
    <definedName name="DEZENOVE" localSheetId="2">#REF!</definedName>
    <definedName name="DEZENOVE" localSheetId="1">#REF!</definedName>
    <definedName name="DEZENOVE">#REF!</definedName>
    <definedName name="DEZOITO" localSheetId="3">#REF!</definedName>
    <definedName name="DEZOITO" localSheetId="4">#REF!</definedName>
    <definedName name="DEZOITO" localSheetId="2">#REF!</definedName>
    <definedName name="DEZOITO" localSheetId="1">#REF!</definedName>
    <definedName name="DEZOITO">#REF!</definedName>
    <definedName name="disclosure" localSheetId="3">#REF!</definedName>
    <definedName name="disclosure" localSheetId="4">#REF!</definedName>
    <definedName name="disclosure" localSheetId="2">#REF!</definedName>
    <definedName name="disclosure" localSheetId="1">#REF!</definedName>
    <definedName name="disclosure">#REF!</definedName>
    <definedName name="ECAsp1" localSheetId="3">#REF!</definedName>
    <definedName name="ECAsp1" localSheetId="4">#REF!</definedName>
    <definedName name="ECAsp1" localSheetId="2">#REF!</definedName>
    <definedName name="ECAsp1" localSheetId="1">#REF!</definedName>
    <definedName name="ECAsp1">#REF!</definedName>
    <definedName name="ECAsp2" localSheetId="3">#REF!</definedName>
    <definedName name="ECAsp2" localSheetId="4">#REF!</definedName>
    <definedName name="ECAsp2" localSheetId="2">#REF!</definedName>
    <definedName name="ECAsp2" localSheetId="1">#REF!</definedName>
    <definedName name="ECAsp2">#REF!</definedName>
    <definedName name="ECAsp3" localSheetId="3">#REF!</definedName>
    <definedName name="ECAsp3" localSheetId="4">#REF!</definedName>
    <definedName name="ECAsp3" localSheetId="2">#REF!</definedName>
    <definedName name="ECAsp3" localSheetId="1">#REF!</definedName>
    <definedName name="ECAsp3">#REF!</definedName>
    <definedName name="ECAsp4" localSheetId="3">#REF!</definedName>
    <definedName name="ECAsp4" localSheetId="4">#REF!</definedName>
    <definedName name="ECAsp4" localSheetId="2">#REF!</definedName>
    <definedName name="ECAsp4" localSheetId="1">#REF!</definedName>
    <definedName name="ECAsp4">#REF!</definedName>
    <definedName name="ECcat" localSheetId="3">#REF!</definedName>
    <definedName name="ECcat" localSheetId="4">#REF!</definedName>
    <definedName name="ECcat" localSheetId="2">#REF!</definedName>
    <definedName name="ECcat" localSheetId="1">#REF!</definedName>
    <definedName name="ECcat">#REF!</definedName>
    <definedName name="ECcatCore" localSheetId="3">#REF!</definedName>
    <definedName name="ECcatCore" localSheetId="4">#REF!</definedName>
    <definedName name="ECcatCore" localSheetId="2">#REF!</definedName>
    <definedName name="ECcatCore" localSheetId="1">#REF!</definedName>
    <definedName name="ECcatCore">#REF!</definedName>
    <definedName name="ENAsp1" localSheetId="3">#REF!</definedName>
    <definedName name="ENAsp1" localSheetId="4">#REF!</definedName>
    <definedName name="ENAsp1" localSheetId="2">#REF!</definedName>
    <definedName name="ENAsp1" localSheetId="1">#REF!</definedName>
    <definedName name="ENAsp1">#REF!</definedName>
    <definedName name="ENAsp10" localSheetId="3">#REF!</definedName>
    <definedName name="ENAsp10" localSheetId="4">#REF!</definedName>
    <definedName name="ENAsp10" localSheetId="2">#REF!</definedName>
    <definedName name="ENAsp10" localSheetId="1">#REF!</definedName>
    <definedName name="ENAsp10">#REF!</definedName>
    <definedName name="ENAsp11" localSheetId="3">#REF!</definedName>
    <definedName name="ENAsp11" localSheetId="4">#REF!</definedName>
    <definedName name="ENAsp11" localSheetId="2">#REF!</definedName>
    <definedName name="ENAsp11" localSheetId="1">#REF!</definedName>
    <definedName name="ENAsp11">#REF!</definedName>
    <definedName name="ENAsp12" localSheetId="3">#REF!</definedName>
    <definedName name="ENAsp12" localSheetId="4">#REF!</definedName>
    <definedName name="ENAsp12" localSheetId="2">#REF!</definedName>
    <definedName name="ENAsp12" localSheetId="1">#REF!</definedName>
    <definedName name="ENAsp12">#REF!</definedName>
    <definedName name="ENAsp2" localSheetId="3">#REF!</definedName>
    <definedName name="ENAsp2" localSheetId="4">#REF!</definedName>
    <definedName name="ENAsp2" localSheetId="2">#REF!</definedName>
    <definedName name="ENAsp2" localSheetId="1">#REF!</definedName>
    <definedName name="ENAsp2">#REF!</definedName>
    <definedName name="ENAsp3" localSheetId="3">#REF!</definedName>
    <definedName name="ENAsp3" localSheetId="4">#REF!</definedName>
    <definedName name="ENAsp3" localSheetId="2">#REF!</definedName>
    <definedName name="ENAsp3" localSheetId="1">#REF!</definedName>
    <definedName name="ENAsp3">#REF!</definedName>
    <definedName name="ENAsp4" localSheetId="3">#REF!</definedName>
    <definedName name="ENAsp4" localSheetId="4">#REF!</definedName>
    <definedName name="ENAsp4" localSheetId="2">#REF!</definedName>
    <definedName name="ENAsp4" localSheetId="1">#REF!</definedName>
    <definedName name="ENAsp4">#REF!</definedName>
    <definedName name="ENAsp5" localSheetId="3">#REF!</definedName>
    <definedName name="ENAsp5" localSheetId="4">#REF!</definedName>
    <definedName name="ENAsp5" localSheetId="2">#REF!</definedName>
    <definedName name="ENAsp5" localSheetId="1">#REF!</definedName>
    <definedName name="ENAsp5">#REF!</definedName>
    <definedName name="ENAsp6" localSheetId="3">#REF!</definedName>
    <definedName name="ENAsp6" localSheetId="4">#REF!</definedName>
    <definedName name="ENAsp6" localSheetId="2">#REF!</definedName>
    <definedName name="ENAsp6" localSheetId="1">#REF!</definedName>
    <definedName name="ENAsp6">#REF!</definedName>
    <definedName name="ENAsp7" localSheetId="3">#REF!</definedName>
    <definedName name="ENAsp7" localSheetId="4">#REF!</definedName>
    <definedName name="ENAsp7" localSheetId="2">#REF!</definedName>
    <definedName name="ENAsp7" localSheetId="1">#REF!</definedName>
    <definedName name="ENAsp7">#REF!</definedName>
    <definedName name="ENAsp8" localSheetId="3">#REF!</definedName>
    <definedName name="ENAsp8" localSheetId="4">#REF!</definedName>
    <definedName name="ENAsp8" localSheetId="2">#REF!</definedName>
    <definedName name="ENAsp8" localSheetId="1">#REF!</definedName>
    <definedName name="ENAsp8">#REF!</definedName>
    <definedName name="ENAsp9" localSheetId="3">#REF!</definedName>
    <definedName name="ENAsp9" localSheetId="4">#REF!</definedName>
    <definedName name="ENAsp9" localSheetId="2">#REF!</definedName>
    <definedName name="ENAsp9" localSheetId="1">#REF!</definedName>
    <definedName name="ENAsp9">#REF!</definedName>
    <definedName name="ENcat" localSheetId="3">#REF!</definedName>
    <definedName name="ENcat" localSheetId="4">#REF!</definedName>
    <definedName name="ENcat" localSheetId="2">#REF!</definedName>
    <definedName name="ENcat" localSheetId="1">#REF!</definedName>
    <definedName name="ENcat">#REF!</definedName>
    <definedName name="ENcatCore" localSheetId="3">#REF!</definedName>
    <definedName name="ENcatCore" localSheetId="4">#REF!</definedName>
    <definedName name="ENcatCore" localSheetId="2">#REF!</definedName>
    <definedName name="ENcatCore" localSheetId="1">#REF!</definedName>
    <definedName name="ENcatCore">#REF!</definedName>
    <definedName name="esfera" localSheetId="3">#REF!</definedName>
    <definedName name="esfera" localSheetId="4">#REF!</definedName>
    <definedName name="esfera" localSheetId="2">#REF!</definedName>
    <definedName name="esfera" localSheetId="1">#REF!</definedName>
    <definedName name="esfera">#REF!</definedName>
    <definedName name="eth" localSheetId="3">#REF!</definedName>
    <definedName name="eth" localSheetId="4">#REF!</definedName>
    <definedName name="eth" localSheetId="2">#REF!</definedName>
    <definedName name="eth" localSheetId="1">#REF!</definedName>
    <definedName name="eth">#REF!</definedName>
    <definedName name="fonte" localSheetId="3">#REF!</definedName>
    <definedName name="fonte" localSheetId="4">#REF!</definedName>
    <definedName name="fonte" localSheetId="2">#REF!</definedName>
    <definedName name="fonte" localSheetId="1">#REF!</definedName>
    <definedName name="fonte">#REF!</definedName>
    <definedName name="Gfour1" localSheetId="3">#REF!</definedName>
    <definedName name="Gfour1" localSheetId="4">#REF!</definedName>
    <definedName name="Gfour1" localSheetId="2">#REF!</definedName>
    <definedName name="Gfour1" localSheetId="1">#REF!</definedName>
    <definedName name="Gfour1">#REF!</definedName>
    <definedName name="Gfour2" localSheetId="3">#REF!</definedName>
    <definedName name="Gfour2" localSheetId="4">#REF!</definedName>
    <definedName name="Gfour2" localSheetId="2">#REF!</definedName>
    <definedName name="Gfour2" localSheetId="1">#REF!</definedName>
    <definedName name="Gfour2">#REF!</definedName>
    <definedName name="Gfour35" localSheetId="3">#REF!</definedName>
    <definedName name="Gfour35" localSheetId="4">#REF!</definedName>
    <definedName name="Gfour35" localSheetId="2">#REF!</definedName>
    <definedName name="Gfour35" localSheetId="1">#REF!</definedName>
    <definedName name="Gfour35">#REF!</definedName>
    <definedName name="Gfour36" localSheetId="3">#REF!</definedName>
    <definedName name="Gfour36" localSheetId="4">#REF!</definedName>
    <definedName name="Gfour36" localSheetId="2">#REF!</definedName>
    <definedName name="Gfour36" localSheetId="1">#REF!</definedName>
    <definedName name="Gfour36">#REF!</definedName>
    <definedName name="Gfour37" localSheetId="3">#REF!</definedName>
    <definedName name="Gfour37" localSheetId="4">#REF!</definedName>
    <definedName name="Gfour37" localSheetId="2">#REF!</definedName>
    <definedName name="Gfour37" localSheetId="1">#REF!</definedName>
    <definedName name="Gfour37">#REF!</definedName>
    <definedName name="Gfour38" localSheetId="3">#REF!</definedName>
    <definedName name="Gfour38" localSheetId="4">#REF!</definedName>
    <definedName name="Gfour38" localSheetId="2">#REF!</definedName>
    <definedName name="Gfour38" localSheetId="1">#REF!</definedName>
    <definedName name="Gfour38">#REF!</definedName>
    <definedName name="Gfour39" localSheetId="3">#REF!</definedName>
    <definedName name="Gfour39" localSheetId="4">#REF!</definedName>
    <definedName name="Gfour39" localSheetId="2">#REF!</definedName>
    <definedName name="Gfour39" localSheetId="1">#REF!</definedName>
    <definedName name="Gfour39">#REF!</definedName>
    <definedName name="Gfour40" localSheetId="3">#REF!</definedName>
    <definedName name="Gfour40" localSheetId="4">#REF!</definedName>
    <definedName name="Gfour40" localSheetId="2">#REF!</definedName>
    <definedName name="Gfour40" localSheetId="1">#REF!</definedName>
    <definedName name="Gfour40">#REF!</definedName>
    <definedName name="Gfour41" localSheetId="3">#REF!</definedName>
    <definedName name="Gfour41" localSheetId="4">#REF!</definedName>
    <definedName name="Gfour41" localSheetId="2">#REF!</definedName>
    <definedName name="Gfour41" localSheetId="1">#REF!</definedName>
    <definedName name="Gfour41">#REF!</definedName>
    <definedName name="Gfour42" localSheetId="3">#REF!</definedName>
    <definedName name="Gfour42" localSheetId="4">#REF!</definedName>
    <definedName name="Gfour42" localSheetId="2">#REF!</definedName>
    <definedName name="Gfour42" localSheetId="1">#REF!</definedName>
    <definedName name="Gfour42">#REF!</definedName>
    <definedName name="Gfour43" localSheetId="3">#REF!</definedName>
    <definedName name="Gfour43" localSheetId="4">#REF!</definedName>
    <definedName name="Gfour43" localSheetId="2">#REF!</definedName>
    <definedName name="Gfour43" localSheetId="1">#REF!</definedName>
    <definedName name="Gfour43">#REF!</definedName>
    <definedName name="Gfour44" localSheetId="3">#REF!</definedName>
    <definedName name="Gfour44" localSheetId="4">#REF!</definedName>
    <definedName name="Gfour44" localSheetId="2">#REF!</definedName>
    <definedName name="Gfour44" localSheetId="1">#REF!</definedName>
    <definedName name="Gfour44">#REF!</definedName>
    <definedName name="Gfour45" localSheetId="3">#REF!</definedName>
    <definedName name="Gfour45" localSheetId="4">#REF!</definedName>
    <definedName name="Gfour45" localSheetId="2">#REF!</definedName>
    <definedName name="Gfour45" localSheetId="1">#REF!</definedName>
    <definedName name="Gfour45">#REF!</definedName>
    <definedName name="Gfour46" localSheetId="3">#REF!</definedName>
    <definedName name="Gfour46" localSheetId="4">#REF!</definedName>
    <definedName name="Gfour46" localSheetId="2">#REF!</definedName>
    <definedName name="Gfour46" localSheetId="1">#REF!</definedName>
    <definedName name="Gfour46">#REF!</definedName>
    <definedName name="Gfour47" localSheetId="3">#REF!</definedName>
    <definedName name="Gfour47" localSheetId="4">#REF!</definedName>
    <definedName name="Gfour47" localSheetId="2">#REF!</definedName>
    <definedName name="Gfour47" localSheetId="1">#REF!</definedName>
    <definedName name="Gfour47">#REF!</definedName>
    <definedName name="Gfour48" localSheetId="3">#REF!</definedName>
    <definedName name="Gfour48" localSheetId="4">#REF!</definedName>
    <definedName name="Gfour48" localSheetId="2">#REF!</definedName>
    <definedName name="Gfour48" localSheetId="1">#REF!</definedName>
    <definedName name="Gfour48">#REF!</definedName>
    <definedName name="Gfour49" localSheetId="3">#REF!</definedName>
    <definedName name="Gfour49" localSheetId="4">#REF!</definedName>
    <definedName name="Gfour49" localSheetId="2">#REF!</definedName>
    <definedName name="Gfour49" localSheetId="1">#REF!</definedName>
    <definedName name="Gfour49">#REF!</definedName>
    <definedName name="Gfour50" localSheetId="3">#REF!</definedName>
    <definedName name="Gfour50" localSheetId="4">#REF!</definedName>
    <definedName name="Gfour50" localSheetId="2">#REF!</definedName>
    <definedName name="Gfour50" localSheetId="1">#REF!</definedName>
    <definedName name="Gfour50">#REF!</definedName>
    <definedName name="Gfour51" localSheetId="3">#REF!</definedName>
    <definedName name="Gfour51" localSheetId="4">#REF!</definedName>
    <definedName name="Gfour51" localSheetId="2">#REF!</definedName>
    <definedName name="Gfour51" localSheetId="1">#REF!</definedName>
    <definedName name="Gfour51">#REF!</definedName>
    <definedName name="Gfour52" localSheetId="3">#REF!</definedName>
    <definedName name="Gfour52" localSheetId="4">#REF!</definedName>
    <definedName name="Gfour52" localSheetId="2">#REF!</definedName>
    <definedName name="Gfour52" localSheetId="1">#REF!</definedName>
    <definedName name="Gfour52">#REF!</definedName>
    <definedName name="Gfour53" localSheetId="3">#REF!</definedName>
    <definedName name="Gfour53" localSheetId="4">#REF!</definedName>
    <definedName name="Gfour53" localSheetId="2">#REF!</definedName>
    <definedName name="Gfour53" localSheetId="1">#REF!</definedName>
    <definedName name="Gfour53">#REF!</definedName>
    <definedName name="Gfour54" localSheetId="3">#REF!</definedName>
    <definedName name="Gfour54" localSheetId="4">#REF!</definedName>
    <definedName name="Gfour54" localSheetId="2">#REF!</definedName>
    <definedName name="Gfour54" localSheetId="1">#REF!</definedName>
    <definedName name="Gfour54">#REF!</definedName>
    <definedName name="Gfour55" localSheetId="3">#REF!</definedName>
    <definedName name="Gfour55" localSheetId="4">#REF!</definedName>
    <definedName name="Gfour55" localSheetId="2">#REF!</definedName>
    <definedName name="Gfour55" localSheetId="1">#REF!</definedName>
    <definedName name="Gfour55">#REF!</definedName>
    <definedName name="Gfour57" localSheetId="3">#REF!</definedName>
    <definedName name="Gfour57" localSheetId="4">#REF!</definedName>
    <definedName name="Gfour57" localSheetId="2">#REF!</definedName>
    <definedName name="Gfour57" localSheetId="1">#REF!</definedName>
    <definedName name="Gfour57">#REF!</definedName>
    <definedName name="Gfour58" localSheetId="3">#REF!</definedName>
    <definedName name="Gfour58" localSheetId="4">#REF!</definedName>
    <definedName name="Gfour58" localSheetId="2">#REF!</definedName>
    <definedName name="Gfour58" localSheetId="1">#REF!</definedName>
    <definedName name="Gfour58">#REF!</definedName>
    <definedName name="GfourEC1" localSheetId="3">#REF!</definedName>
    <definedName name="GfourEC1" localSheetId="4">#REF!</definedName>
    <definedName name="GfourEC1" localSheetId="2">#REF!</definedName>
    <definedName name="GfourEC1" localSheetId="1">#REF!</definedName>
    <definedName name="GfourEC1">#REF!</definedName>
    <definedName name="GfourEC2" localSheetId="3">#REF!</definedName>
    <definedName name="GfourEC2" localSheetId="4">#REF!</definedName>
    <definedName name="GfourEC2" localSheetId="2">#REF!</definedName>
    <definedName name="GfourEC2" localSheetId="1">#REF!</definedName>
    <definedName name="GfourEC2">#REF!</definedName>
    <definedName name="GfourEC3" localSheetId="3">#REF!</definedName>
    <definedName name="GfourEC3" localSheetId="4">#REF!</definedName>
    <definedName name="GfourEC3" localSheetId="2">#REF!</definedName>
    <definedName name="GfourEC3" localSheetId="1">#REF!</definedName>
    <definedName name="GfourEC3">#REF!</definedName>
    <definedName name="GfourEC4" localSheetId="3">#REF!</definedName>
    <definedName name="GfourEC4" localSheetId="4">#REF!</definedName>
    <definedName name="GfourEC4" localSheetId="2">#REF!</definedName>
    <definedName name="GfourEC4" localSheetId="1">#REF!</definedName>
    <definedName name="GfourEC4">#REF!</definedName>
    <definedName name="GfourEC5" localSheetId="3">#REF!</definedName>
    <definedName name="GfourEC5" localSheetId="4">#REF!</definedName>
    <definedName name="GfourEC5" localSheetId="2">#REF!</definedName>
    <definedName name="GfourEC5" localSheetId="1">#REF!</definedName>
    <definedName name="GfourEC5">#REF!</definedName>
    <definedName name="GfourEC6" localSheetId="3">#REF!</definedName>
    <definedName name="GfourEC6" localSheetId="4">#REF!</definedName>
    <definedName name="GfourEC6" localSheetId="2">#REF!</definedName>
    <definedName name="GfourEC6" localSheetId="1">#REF!</definedName>
    <definedName name="GfourEC6">#REF!</definedName>
    <definedName name="GfourEC7" localSheetId="3">#REF!</definedName>
    <definedName name="GfourEC7" localSheetId="4">#REF!</definedName>
    <definedName name="GfourEC7" localSheetId="2">#REF!</definedName>
    <definedName name="GfourEC7" localSheetId="1">#REF!</definedName>
    <definedName name="GfourEC7">#REF!</definedName>
    <definedName name="GfourEC8" localSheetId="3">#REF!</definedName>
    <definedName name="GfourEC8" localSheetId="4">#REF!</definedName>
    <definedName name="GfourEC8" localSheetId="2">#REF!</definedName>
    <definedName name="GfourEC8" localSheetId="1">#REF!</definedName>
    <definedName name="GfourEC8">#REF!</definedName>
    <definedName name="GfourEN1" localSheetId="3">#REF!</definedName>
    <definedName name="GfourEN1" localSheetId="4">#REF!</definedName>
    <definedName name="GfourEN1" localSheetId="2">#REF!</definedName>
    <definedName name="GfourEN1" localSheetId="1">#REF!</definedName>
    <definedName name="GfourEN1">#REF!</definedName>
    <definedName name="GfourEN10" localSheetId="3">#REF!</definedName>
    <definedName name="GfourEN10" localSheetId="4">#REF!</definedName>
    <definedName name="GfourEN10" localSheetId="2">#REF!</definedName>
    <definedName name="GfourEN10" localSheetId="1">#REF!</definedName>
    <definedName name="GfourEN10">#REF!</definedName>
    <definedName name="GfourEN11" localSheetId="3">#REF!</definedName>
    <definedName name="GfourEN11" localSheetId="4">#REF!</definedName>
    <definedName name="GfourEN11" localSheetId="2">#REF!</definedName>
    <definedName name="GfourEN11" localSheetId="1">#REF!</definedName>
    <definedName name="GfourEN11">#REF!</definedName>
    <definedName name="GfourEN12" localSheetId="3">#REF!</definedName>
    <definedName name="GfourEN12" localSheetId="4">#REF!</definedName>
    <definedName name="GfourEN12" localSheetId="2">#REF!</definedName>
    <definedName name="GfourEN12" localSheetId="1">#REF!</definedName>
    <definedName name="GfourEN12">#REF!</definedName>
    <definedName name="GfourEN13" localSheetId="3">#REF!</definedName>
    <definedName name="GfourEN13" localSheetId="4">#REF!</definedName>
    <definedName name="GfourEN13" localSheetId="2">#REF!</definedName>
    <definedName name="GfourEN13" localSheetId="1">#REF!</definedName>
    <definedName name="GfourEN13">#REF!</definedName>
    <definedName name="GfourEN14" localSheetId="3">#REF!</definedName>
    <definedName name="GfourEN14" localSheetId="4">#REF!</definedName>
    <definedName name="GfourEN14" localSheetId="2">#REF!</definedName>
    <definedName name="GfourEN14" localSheetId="1">#REF!</definedName>
    <definedName name="GfourEN14">#REF!</definedName>
    <definedName name="GfourEN15" localSheetId="3">#REF!</definedName>
    <definedName name="GfourEN15" localSheetId="4">#REF!</definedName>
    <definedName name="GfourEN15" localSheetId="2">#REF!</definedName>
    <definedName name="GfourEN15" localSheetId="1">#REF!</definedName>
    <definedName name="GfourEN15">#REF!</definedName>
    <definedName name="GfourEN16" localSheetId="3">#REF!</definedName>
    <definedName name="GfourEN16" localSheetId="4">#REF!</definedName>
    <definedName name="GfourEN16" localSheetId="2">#REF!</definedName>
    <definedName name="GfourEN16" localSheetId="1">#REF!</definedName>
    <definedName name="GfourEN16">#REF!</definedName>
    <definedName name="GfourEN17" localSheetId="3">#REF!</definedName>
    <definedName name="GfourEN17" localSheetId="4">#REF!</definedName>
    <definedName name="GfourEN17" localSheetId="2">#REF!</definedName>
    <definedName name="GfourEN17" localSheetId="1">#REF!</definedName>
    <definedName name="GfourEN17">#REF!</definedName>
    <definedName name="GfourEN18" localSheetId="3">#REF!</definedName>
    <definedName name="GfourEN18" localSheetId="4">#REF!</definedName>
    <definedName name="GfourEN18" localSheetId="2">#REF!</definedName>
    <definedName name="GfourEN18" localSheetId="1">#REF!</definedName>
    <definedName name="GfourEN18">#REF!</definedName>
    <definedName name="GfourEN19" localSheetId="3">#REF!</definedName>
    <definedName name="GfourEN19" localSheetId="4">#REF!</definedName>
    <definedName name="GfourEN19" localSheetId="2">#REF!</definedName>
    <definedName name="GfourEN19" localSheetId="1">#REF!</definedName>
    <definedName name="GfourEN19">#REF!</definedName>
    <definedName name="GfourEN2" localSheetId="3">#REF!</definedName>
    <definedName name="GfourEN2" localSheetId="4">#REF!</definedName>
    <definedName name="GfourEN2" localSheetId="2">#REF!</definedName>
    <definedName name="GfourEN2" localSheetId="1">#REF!</definedName>
    <definedName name="GfourEN2">#REF!</definedName>
    <definedName name="GfourEN20" localSheetId="3">#REF!</definedName>
    <definedName name="GfourEN20" localSheetId="4">#REF!</definedName>
    <definedName name="GfourEN20" localSheetId="2">#REF!</definedName>
    <definedName name="GfourEN20" localSheetId="1">#REF!</definedName>
    <definedName name="GfourEN20">#REF!</definedName>
    <definedName name="GfourEN21" localSheetId="3">#REF!</definedName>
    <definedName name="GfourEN21" localSheetId="4">#REF!</definedName>
    <definedName name="GfourEN21" localSheetId="2">#REF!</definedName>
    <definedName name="GfourEN21" localSheetId="1">#REF!</definedName>
    <definedName name="GfourEN21">#REF!</definedName>
    <definedName name="GfourEN22" localSheetId="3">#REF!</definedName>
    <definedName name="GfourEN22" localSheetId="4">#REF!</definedName>
    <definedName name="GfourEN22" localSheetId="2">#REF!</definedName>
    <definedName name="GfourEN22" localSheetId="1">#REF!</definedName>
    <definedName name="GfourEN22">#REF!</definedName>
    <definedName name="GfourEN23" localSheetId="3">#REF!</definedName>
    <definedName name="GfourEN23" localSheetId="4">#REF!</definedName>
    <definedName name="GfourEN23" localSheetId="2">#REF!</definedName>
    <definedName name="GfourEN23" localSheetId="1">#REF!</definedName>
    <definedName name="GfourEN23">#REF!</definedName>
    <definedName name="GfourEN24" localSheetId="3">#REF!</definedName>
    <definedName name="GfourEN24" localSheetId="4">#REF!</definedName>
    <definedName name="GfourEN24" localSheetId="2">#REF!</definedName>
    <definedName name="GfourEN24" localSheetId="1">#REF!</definedName>
    <definedName name="GfourEN24">#REF!</definedName>
    <definedName name="GfourEN25" localSheetId="3">#REF!</definedName>
    <definedName name="GfourEN25" localSheetId="4">#REF!</definedName>
    <definedName name="GfourEN25" localSheetId="2">#REF!</definedName>
    <definedName name="GfourEN25" localSheetId="1">#REF!</definedName>
    <definedName name="GfourEN25">#REF!</definedName>
    <definedName name="GfourEN26" localSheetId="3">#REF!</definedName>
    <definedName name="GfourEN26" localSheetId="4">#REF!</definedName>
    <definedName name="GfourEN26" localSheetId="2">#REF!</definedName>
    <definedName name="GfourEN26" localSheetId="1">#REF!</definedName>
    <definedName name="GfourEN26">#REF!</definedName>
    <definedName name="GfourEN27" localSheetId="3">#REF!</definedName>
    <definedName name="GfourEN27" localSheetId="4">#REF!</definedName>
    <definedName name="GfourEN27" localSheetId="2">#REF!</definedName>
    <definedName name="GfourEN27" localSheetId="1">#REF!</definedName>
    <definedName name="GfourEN27">#REF!</definedName>
    <definedName name="GfourEN28" localSheetId="3">#REF!</definedName>
    <definedName name="GfourEN28" localSheetId="4">#REF!</definedName>
    <definedName name="GfourEN28" localSheetId="2">#REF!</definedName>
    <definedName name="GfourEN28" localSheetId="1">#REF!</definedName>
    <definedName name="GfourEN28">#REF!</definedName>
    <definedName name="GfourEN3" localSheetId="3">#REF!</definedName>
    <definedName name="GfourEN3" localSheetId="4">#REF!</definedName>
    <definedName name="GfourEN3" localSheetId="2">#REF!</definedName>
    <definedName name="GfourEN3" localSheetId="1">#REF!</definedName>
    <definedName name="GfourEN3">#REF!</definedName>
    <definedName name="GfourEN32" localSheetId="3">#REF!</definedName>
    <definedName name="GfourEN32" localSheetId="4">#REF!</definedName>
    <definedName name="GfourEN32" localSheetId="2">#REF!</definedName>
    <definedName name="GfourEN32" localSheetId="1">#REF!</definedName>
    <definedName name="GfourEN32">#REF!</definedName>
    <definedName name="GfourEN33" localSheetId="3">#REF!</definedName>
    <definedName name="GfourEN33" localSheetId="4">#REF!</definedName>
    <definedName name="GfourEN33" localSheetId="2">#REF!</definedName>
    <definedName name="GfourEN33" localSheetId="1">#REF!</definedName>
    <definedName name="GfourEN33">#REF!</definedName>
    <definedName name="GfourEN4" localSheetId="3">#REF!</definedName>
    <definedName name="GfourEN4" localSheetId="4">#REF!</definedName>
    <definedName name="GfourEN4" localSheetId="2">#REF!</definedName>
    <definedName name="GfourEN4" localSheetId="1">#REF!</definedName>
    <definedName name="GfourEN4">#REF!</definedName>
    <definedName name="GfourEN5" localSheetId="3">#REF!</definedName>
    <definedName name="GfourEN5" localSheetId="4">#REF!</definedName>
    <definedName name="GfourEN5" localSheetId="2">#REF!</definedName>
    <definedName name="GfourEN5" localSheetId="1">#REF!</definedName>
    <definedName name="GfourEN5">#REF!</definedName>
    <definedName name="GfourEN6" localSheetId="3">#REF!</definedName>
    <definedName name="GfourEN6" localSheetId="4">#REF!</definedName>
    <definedName name="GfourEN6" localSheetId="2">#REF!</definedName>
    <definedName name="GfourEN6" localSheetId="1">#REF!</definedName>
    <definedName name="GfourEN6">#REF!</definedName>
    <definedName name="GfourEN7" localSheetId="3">#REF!</definedName>
    <definedName name="GfourEN7" localSheetId="4">#REF!</definedName>
    <definedName name="GfourEN7" localSheetId="2">#REF!</definedName>
    <definedName name="GfourEN7" localSheetId="1">#REF!</definedName>
    <definedName name="GfourEN7">#REF!</definedName>
    <definedName name="GfourEN8" localSheetId="3">#REF!</definedName>
    <definedName name="GfourEN8" localSheetId="4">#REF!</definedName>
    <definedName name="GfourEN8" localSheetId="2">#REF!</definedName>
    <definedName name="GfourEN8" localSheetId="1">#REF!</definedName>
    <definedName name="GfourEN8">#REF!</definedName>
    <definedName name="GfourEN9" localSheetId="3">#REF!</definedName>
    <definedName name="GfourEN9" localSheetId="4">#REF!</definedName>
    <definedName name="GfourEN9" localSheetId="2">#REF!</definedName>
    <definedName name="GfourEN9" localSheetId="1">#REF!</definedName>
    <definedName name="GfourEN9">#REF!</definedName>
    <definedName name="GfourHR1" localSheetId="3">#REF!</definedName>
    <definedName name="GfourHR1" localSheetId="4">#REF!</definedName>
    <definedName name="GfourHR1" localSheetId="2">#REF!</definedName>
    <definedName name="GfourHR1" localSheetId="1">#REF!</definedName>
    <definedName name="GfourHR1">#REF!</definedName>
    <definedName name="GfourHR10" localSheetId="3">#REF!</definedName>
    <definedName name="GfourHR10" localSheetId="4">#REF!</definedName>
    <definedName name="GfourHR10" localSheetId="2">#REF!</definedName>
    <definedName name="GfourHR10" localSheetId="1">#REF!</definedName>
    <definedName name="GfourHR10">#REF!</definedName>
    <definedName name="GfourHR11" localSheetId="3">#REF!</definedName>
    <definedName name="GfourHR11" localSheetId="4">#REF!</definedName>
    <definedName name="GfourHR11" localSheetId="2">#REF!</definedName>
    <definedName name="GfourHR11" localSheetId="1">#REF!</definedName>
    <definedName name="GfourHR11">#REF!</definedName>
    <definedName name="GfourHR2" localSheetId="3">#REF!</definedName>
    <definedName name="GfourHR2" localSheetId="4">#REF!</definedName>
    <definedName name="GfourHR2" localSheetId="2">#REF!</definedName>
    <definedName name="GfourHR2" localSheetId="1">#REF!</definedName>
    <definedName name="GfourHR2">#REF!</definedName>
    <definedName name="GfourLA1" localSheetId="3">#REF!</definedName>
    <definedName name="GfourLA1" localSheetId="4">#REF!</definedName>
    <definedName name="GfourLA1" localSheetId="2">#REF!</definedName>
    <definedName name="GfourLA1" localSheetId="1">#REF!</definedName>
    <definedName name="GfourLA1">#REF!</definedName>
    <definedName name="GfourLA10" localSheetId="3">#REF!</definedName>
    <definedName name="GfourLA10" localSheetId="4">#REF!</definedName>
    <definedName name="GfourLA10" localSheetId="2">#REF!</definedName>
    <definedName name="GfourLA10" localSheetId="1">#REF!</definedName>
    <definedName name="GfourLA10">#REF!</definedName>
    <definedName name="GfourLA11" localSheetId="3">#REF!</definedName>
    <definedName name="GfourLA11" localSheetId="4">#REF!</definedName>
    <definedName name="GfourLA11" localSheetId="2">#REF!</definedName>
    <definedName name="GfourLA11" localSheetId="1">#REF!</definedName>
    <definedName name="GfourLA11">#REF!</definedName>
    <definedName name="GfourLA14" localSheetId="3">#REF!</definedName>
    <definedName name="GfourLA14" localSheetId="4">#REF!</definedName>
    <definedName name="GfourLA14" localSheetId="2">#REF!</definedName>
    <definedName name="GfourLA14" localSheetId="1">#REF!</definedName>
    <definedName name="GfourLA14">#REF!</definedName>
    <definedName name="GfourLA15" localSheetId="3">#REF!</definedName>
    <definedName name="GfourLA15" localSheetId="4">#REF!</definedName>
    <definedName name="GfourLA15" localSheetId="2">#REF!</definedName>
    <definedName name="GfourLA15" localSheetId="1">#REF!</definedName>
    <definedName name="GfourLA15">#REF!</definedName>
    <definedName name="GfourLA2" localSheetId="3">#REF!</definedName>
    <definedName name="GfourLA2" localSheetId="4">#REF!</definedName>
    <definedName name="GfourLA2" localSheetId="2">#REF!</definedName>
    <definedName name="GfourLA2" localSheetId="1">#REF!</definedName>
    <definedName name="GfourLA2">#REF!</definedName>
    <definedName name="GfourLA3" localSheetId="3">#REF!</definedName>
    <definedName name="GfourLA3" localSheetId="4">#REF!</definedName>
    <definedName name="GfourLA3" localSheetId="2">#REF!</definedName>
    <definedName name="GfourLA3" localSheetId="1">#REF!</definedName>
    <definedName name="GfourLA3">#REF!</definedName>
    <definedName name="GfourLA5" localSheetId="3">#REF!</definedName>
    <definedName name="GfourLA5" localSheetId="4">#REF!</definedName>
    <definedName name="GfourLA5" localSheetId="2">#REF!</definedName>
    <definedName name="GfourLA5" localSheetId="1">#REF!</definedName>
    <definedName name="GfourLA5">#REF!</definedName>
    <definedName name="GfourLA6" localSheetId="3">#REF!</definedName>
    <definedName name="GfourLA6" localSheetId="4">#REF!</definedName>
    <definedName name="GfourLA6" localSheetId="2">#REF!</definedName>
    <definedName name="GfourLA6" localSheetId="1">#REF!</definedName>
    <definedName name="GfourLA6">#REF!</definedName>
    <definedName name="GfourLA7" localSheetId="3">#REF!</definedName>
    <definedName name="GfourLA7" localSheetId="4">#REF!</definedName>
    <definedName name="GfourLA7" localSheetId="2">#REF!</definedName>
    <definedName name="GfourLA7" localSheetId="1">#REF!</definedName>
    <definedName name="GfourLA7">#REF!</definedName>
    <definedName name="GfourLA8" localSheetId="3">#REF!</definedName>
    <definedName name="GfourLA8" localSheetId="4">#REF!</definedName>
    <definedName name="GfourLA8" localSheetId="2">#REF!</definedName>
    <definedName name="GfourLA8" localSheetId="1">#REF!</definedName>
    <definedName name="GfourLA8">#REF!</definedName>
    <definedName name="GfourLA9" localSheetId="3">#REF!</definedName>
    <definedName name="GfourLA9" localSheetId="4">#REF!</definedName>
    <definedName name="GfourLA9" localSheetId="2">#REF!</definedName>
    <definedName name="GfourLA9" localSheetId="1">#REF!</definedName>
    <definedName name="GfourLA9">#REF!</definedName>
    <definedName name="GfourPR1" localSheetId="3">#REF!</definedName>
    <definedName name="GfourPR1" localSheetId="4">#REF!</definedName>
    <definedName name="GfourPR1" localSheetId="2">#REF!</definedName>
    <definedName name="GfourPR1" localSheetId="1">#REF!</definedName>
    <definedName name="GfourPR1">#REF!</definedName>
    <definedName name="GfourPR2" localSheetId="3">#REF!</definedName>
    <definedName name="GfourPR2" localSheetId="4">#REF!</definedName>
    <definedName name="GfourPR2" localSheetId="2">#REF!</definedName>
    <definedName name="GfourPR2" localSheetId="1">#REF!</definedName>
    <definedName name="GfourPR2">#REF!</definedName>
    <definedName name="GfourPR3" localSheetId="3">#REF!</definedName>
    <definedName name="GfourPR3" localSheetId="4">#REF!</definedName>
    <definedName name="GfourPR3" localSheetId="2">#REF!</definedName>
    <definedName name="GfourPR3" localSheetId="1">#REF!</definedName>
    <definedName name="GfourPR3">#REF!</definedName>
    <definedName name="GfourPR4" localSheetId="3">#REF!</definedName>
    <definedName name="GfourPR4" localSheetId="4">#REF!</definedName>
    <definedName name="GfourPR4" localSheetId="2">#REF!</definedName>
    <definedName name="GfourPR4" localSheetId="1">#REF!</definedName>
    <definedName name="GfourPR4">#REF!</definedName>
    <definedName name="GfourPR5" localSheetId="3">#REF!</definedName>
    <definedName name="GfourPR5" localSheetId="4">#REF!</definedName>
    <definedName name="GfourPR5" localSheetId="2">#REF!</definedName>
    <definedName name="GfourPR5" localSheetId="1">#REF!</definedName>
    <definedName name="GfourPR5">#REF!</definedName>
    <definedName name="GfourPR6" localSheetId="3">#REF!</definedName>
    <definedName name="GfourPR6" localSheetId="4">#REF!</definedName>
    <definedName name="GfourPR6" localSheetId="2">#REF!</definedName>
    <definedName name="GfourPR6" localSheetId="1">#REF!</definedName>
    <definedName name="GfourPR6">#REF!</definedName>
    <definedName name="GfourPR7" localSheetId="3">#REF!</definedName>
    <definedName name="GfourPR7" localSheetId="4">#REF!</definedName>
    <definedName name="GfourPR7" localSheetId="2">#REF!</definedName>
    <definedName name="GfourPR7" localSheetId="1">#REF!</definedName>
    <definedName name="GfourPR7">#REF!</definedName>
    <definedName name="GfourSO1" localSheetId="3">#REF!</definedName>
    <definedName name="GfourSO1" localSheetId="4">#REF!</definedName>
    <definedName name="GfourSO1" localSheetId="2">#REF!</definedName>
    <definedName name="GfourSO1" localSheetId="1">#REF!</definedName>
    <definedName name="GfourSO1">#REF!</definedName>
    <definedName name="GfourSO10" localSheetId="3">#REF!</definedName>
    <definedName name="GfourSO10" localSheetId="4">#REF!</definedName>
    <definedName name="GfourSO10" localSheetId="2">#REF!</definedName>
    <definedName name="GfourSO10" localSheetId="1">#REF!</definedName>
    <definedName name="GfourSO10">#REF!</definedName>
    <definedName name="GfourSO2" localSheetId="3">#REF!</definedName>
    <definedName name="GfourSO2" localSheetId="4">#REF!</definedName>
    <definedName name="GfourSO2" localSheetId="2">#REF!</definedName>
    <definedName name="GfourSO2" localSheetId="1">#REF!</definedName>
    <definedName name="GfourSO2">#REF!</definedName>
    <definedName name="GfourSO3" localSheetId="3">#REF!</definedName>
    <definedName name="GfourSO3" localSheetId="4">#REF!</definedName>
    <definedName name="GfourSO3" localSheetId="2">#REF!</definedName>
    <definedName name="GfourSO3" localSheetId="1">#REF!</definedName>
    <definedName name="GfourSO3">#REF!</definedName>
    <definedName name="GfourSO4" localSheetId="3">#REF!</definedName>
    <definedName name="GfourSO4" localSheetId="4">#REF!</definedName>
    <definedName name="GfourSO4" localSheetId="2">#REF!</definedName>
    <definedName name="GfourSO4" localSheetId="1">#REF!</definedName>
    <definedName name="GfourSO4">#REF!</definedName>
    <definedName name="GfourSO5" localSheetId="3">#REF!</definedName>
    <definedName name="GfourSO5" localSheetId="4">#REF!</definedName>
    <definedName name="GfourSO5" localSheetId="2">#REF!</definedName>
    <definedName name="GfourSO5" localSheetId="1">#REF!</definedName>
    <definedName name="GfourSO5">#REF!</definedName>
    <definedName name="GfourSO9" localSheetId="3">#REF!</definedName>
    <definedName name="GfourSO9" localSheetId="4">#REF!</definedName>
    <definedName name="GfourSO9" localSheetId="2">#REF!</definedName>
    <definedName name="GfourSO9" localSheetId="1">#REF!</definedName>
    <definedName name="GfourSO9">#REF!</definedName>
    <definedName name="gov" localSheetId="3">#REF!</definedName>
    <definedName name="gov" localSheetId="4">#REF!</definedName>
    <definedName name="gov" localSheetId="2">#REF!</definedName>
    <definedName name="gov" localSheetId="1">#REF!</definedName>
    <definedName name="gov">#REF!</definedName>
    <definedName name="HRAsp1" localSheetId="3">#REF!</definedName>
    <definedName name="HRAsp1" localSheetId="4">#REF!</definedName>
    <definedName name="HRAsp1" localSheetId="2">#REF!</definedName>
    <definedName name="HRAsp1" localSheetId="1">#REF!</definedName>
    <definedName name="HRAsp1">#REF!</definedName>
    <definedName name="HRAsp10" localSheetId="3">#REF!</definedName>
    <definedName name="HRAsp10" localSheetId="4">#REF!</definedName>
    <definedName name="HRAsp10" localSheetId="2">#REF!</definedName>
    <definedName name="HRAsp10" localSheetId="1">#REF!</definedName>
    <definedName name="HRAsp10">#REF!</definedName>
    <definedName name="HRAsp2" localSheetId="3">#REF!</definedName>
    <definedName name="HRAsp2" localSheetId="4">#REF!</definedName>
    <definedName name="HRAsp2" localSheetId="2">#REF!</definedName>
    <definedName name="HRAsp2" localSheetId="1">#REF!</definedName>
    <definedName name="HRAsp2">#REF!</definedName>
    <definedName name="HRAsp3" localSheetId="3">#REF!</definedName>
    <definedName name="HRAsp3" localSheetId="4">#REF!</definedName>
    <definedName name="HRAsp3" localSheetId="2">#REF!</definedName>
    <definedName name="HRAsp3" localSheetId="1">#REF!</definedName>
    <definedName name="HRAsp3">#REF!</definedName>
    <definedName name="HRAsp4" localSheetId="3">#REF!</definedName>
    <definedName name="HRAsp4" localSheetId="4">#REF!</definedName>
    <definedName name="HRAsp4" localSheetId="2">#REF!</definedName>
    <definedName name="HRAsp4" localSheetId="1">#REF!</definedName>
    <definedName name="HRAsp4">#REF!</definedName>
    <definedName name="HRAsp5" localSheetId="3">#REF!</definedName>
    <definedName name="HRAsp5" localSheetId="4">#REF!</definedName>
    <definedName name="HRAsp5" localSheetId="2">#REF!</definedName>
    <definedName name="HRAsp5" localSheetId="1">#REF!</definedName>
    <definedName name="HRAsp5">#REF!</definedName>
    <definedName name="HRAsp6" localSheetId="3">#REF!</definedName>
    <definedName name="HRAsp6" localSheetId="4">#REF!</definedName>
    <definedName name="HRAsp6" localSheetId="2">#REF!</definedName>
    <definedName name="HRAsp6" localSheetId="1">#REF!</definedName>
    <definedName name="HRAsp6">#REF!</definedName>
    <definedName name="HRAsp7" localSheetId="3">#REF!</definedName>
    <definedName name="HRAsp7" localSheetId="4">#REF!</definedName>
    <definedName name="HRAsp7" localSheetId="2">#REF!</definedName>
    <definedName name="HRAsp7" localSheetId="1">#REF!</definedName>
    <definedName name="HRAsp7">#REF!</definedName>
    <definedName name="HRAsp8" localSheetId="3">#REF!</definedName>
    <definedName name="HRAsp8" localSheetId="4">#REF!</definedName>
    <definedName name="HRAsp8" localSheetId="2">#REF!</definedName>
    <definedName name="HRAsp8" localSheetId="1">#REF!</definedName>
    <definedName name="HRAsp8">#REF!</definedName>
    <definedName name="HRAsp9" localSheetId="3">#REF!</definedName>
    <definedName name="HRAsp9" localSheetId="4">#REF!</definedName>
    <definedName name="HRAsp9" localSheetId="2">#REF!</definedName>
    <definedName name="HRAsp9" localSheetId="1">#REF!</definedName>
    <definedName name="HRAsp9">#REF!</definedName>
    <definedName name="HRsub" localSheetId="3">#REF!</definedName>
    <definedName name="HRsub" localSheetId="4">#REF!</definedName>
    <definedName name="HRsub" localSheetId="2">#REF!</definedName>
    <definedName name="HRsub" localSheetId="1">#REF!</definedName>
    <definedName name="HRsub">#REF!</definedName>
    <definedName name="HRsubCore" localSheetId="3">#REF!</definedName>
    <definedName name="HRsubCore" localSheetId="4">#REF!</definedName>
    <definedName name="HRsubCore" localSheetId="2">#REF!</definedName>
    <definedName name="HRsubCore" localSheetId="1">#REF!</definedName>
    <definedName name="HRsubCore">#REF!</definedName>
    <definedName name="IA" localSheetId="3">#REF!</definedName>
    <definedName name="IA" localSheetId="4">#REF!</definedName>
    <definedName name="IA" localSheetId="2">#REF!</definedName>
    <definedName name="IA" localSheetId="1">#REF!</definedName>
    <definedName name="IA">#REF!</definedName>
    <definedName name="IMPACTO" localSheetId="3">#REF!</definedName>
    <definedName name="IMPACTO" localSheetId="4">#REF!</definedName>
    <definedName name="IMPACTO" localSheetId="2">#REF!</definedName>
    <definedName name="IMPACTO" localSheetId="1">#REF!</definedName>
    <definedName name="IMPACTO">#REF!</definedName>
    <definedName name="impacto_in" localSheetId="3">#REF!</definedName>
    <definedName name="impacto_in" localSheetId="4">#REF!</definedName>
    <definedName name="impacto_in" localSheetId="2">#REF!</definedName>
    <definedName name="impacto_in" localSheetId="1">#REF!</definedName>
    <definedName name="impacto_in">#REF!</definedName>
    <definedName name="impacto_interna" localSheetId="3">#REF!</definedName>
    <definedName name="impacto_interna" localSheetId="4">#REF!</definedName>
    <definedName name="impacto_interna" localSheetId="2">#REF!</definedName>
    <definedName name="impacto_interna" localSheetId="1">#REF!</definedName>
    <definedName name="impacto_interna">#REF!</definedName>
    <definedName name="IniAcidentes" localSheetId="3">#REF!</definedName>
    <definedName name="IniAcidentes" localSheetId="4">#REF!</definedName>
    <definedName name="IniAcidentes" localSheetId="2">#REF!</definedName>
    <definedName name="IniAcidentes" localSheetId="1">#REF!</definedName>
    <definedName name="IniAcidentes">#REF!</definedName>
    <definedName name="IniAcidentesInter" localSheetId="3">#REF!</definedName>
    <definedName name="IniAcidentesInter" localSheetId="4">#REF!</definedName>
    <definedName name="IniAcidentesInter" localSheetId="2">#REF!</definedName>
    <definedName name="IniAcidentesInter" localSheetId="1">#REF!</definedName>
    <definedName name="IniAcidentesInter">#REF!</definedName>
    <definedName name="IniMesesAcidentesInter" localSheetId="3">#REF!</definedName>
    <definedName name="IniMesesAcidentesInter" localSheetId="4">#REF!</definedName>
    <definedName name="IniMesesAcidentesInter" localSheetId="2">#REF!</definedName>
    <definedName name="IniMesesAcidentesInter" localSheetId="1">#REF!</definedName>
    <definedName name="IniMesesAcidentesInter">#REF!</definedName>
    <definedName name="IniMesesTreinamentoInter" localSheetId="3">#REF!</definedName>
    <definedName name="IniMesesTreinamentoInter" localSheetId="4">#REF!</definedName>
    <definedName name="IniMesesTreinamentoInter" localSheetId="2">#REF!</definedName>
    <definedName name="IniMesesTreinamentoInter" localSheetId="1">#REF!</definedName>
    <definedName name="IniMesesTreinamentoInter">#REF!</definedName>
    <definedName name="IniTreinamento" localSheetId="3">#REF!</definedName>
    <definedName name="IniTreinamento" localSheetId="4">#REF!</definedName>
    <definedName name="IniTreinamento" localSheetId="2">#REF!</definedName>
    <definedName name="IniTreinamento" localSheetId="1">#REF!</definedName>
    <definedName name="IniTreinamento">#REF!</definedName>
    <definedName name="IniTreinamentoInter" localSheetId="3">#REF!</definedName>
    <definedName name="IniTreinamentoInter" localSheetId="4">#REF!</definedName>
    <definedName name="IniTreinamentoInter" localSheetId="2">#REF!</definedName>
    <definedName name="IniTreinamentoInter" localSheetId="1">#REF!</definedName>
    <definedName name="IniTreinamentoInter">#REF!</definedName>
    <definedName name="inpacto" localSheetId="3">#REF!</definedName>
    <definedName name="inpacto" localSheetId="4">#REF!</definedName>
    <definedName name="inpacto" localSheetId="2">#REF!</definedName>
    <definedName name="inpacto" localSheetId="1">#REF!</definedName>
    <definedName name="inpacto">#REF!</definedName>
    <definedName name="inss" localSheetId="3">#REF!</definedName>
    <definedName name="inss" localSheetId="4">#REF!</definedName>
    <definedName name="inss" localSheetId="2">#REF!</definedName>
    <definedName name="inss" localSheetId="1">#REF!</definedName>
    <definedName name="inss">#REF!</definedName>
    <definedName name="instalacoes" localSheetId="3">#REF!</definedName>
    <definedName name="instalacoes" localSheetId="4">#REF!</definedName>
    <definedName name="instalacoes" localSheetId="2">#REF!</definedName>
    <definedName name="instalacoes" localSheetId="1">#REF!</definedName>
    <definedName name="instalacoes">#REF!</definedName>
    <definedName name="IUCN" localSheetId="3">#REF!</definedName>
    <definedName name="IUCN" localSheetId="4">#REF!</definedName>
    <definedName name="IUCN" localSheetId="2">#REF!</definedName>
    <definedName name="IUCN" localSheetId="1">#REF!</definedName>
    <definedName name="IUCN">#REF!</definedName>
    <definedName name="LAAsp1" localSheetId="3">#REF!</definedName>
    <definedName name="LAAsp1" localSheetId="4">#REF!</definedName>
    <definedName name="LAAsp1" localSheetId="2">#REF!</definedName>
    <definedName name="LAAsp1" localSheetId="1">#REF!</definedName>
    <definedName name="LAAsp1">#REF!</definedName>
    <definedName name="LAAsp2" localSheetId="3">#REF!</definedName>
    <definedName name="LAAsp2" localSheetId="4">#REF!</definedName>
    <definedName name="LAAsp2" localSheetId="2">#REF!</definedName>
    <definedName name="LAAsp2" localSheetId="1">#REF!</definedName>
    <definedName name="LAAsp2">#REF!</definedName>
    <definedName name="LAAsp3" localSheetId="3">#REF!</definedName>
    <definedName name="LAAsp3" localSheetId="4">#REF!</definedName>
    <definedName name="LAAsp3" localSheetId="2">#REF!</definedName>
    <definedName name="LAAsp3" localSheetId="1">#REF!</definedName>
    <definedName name="LAAsp3">#REF!</definedName>
    <definedName name="LAAsp4" localSheetId="3">#REF!</definedName>
    <definedName name="LAAsp4" localSheetId="4">#REF!</definedName>
    <definedName name="LAAsp4" localSheetId="2">#REF!</definedName>
    <definedName name="LAAsp4" localSheetId="1">#REF!</definedName>
    <definedName name="LAAsp4">#REF!</definedName>
    <definedName name="LAAsp5" localSheetId="3">#REF!</definedName>
    <definedName name="LAAsp5" localSheetId="4">#REF!</definedName>
    <definedName name="LAAsp5" localSheetId="2">#REF!</definedName>
    <definedName name="LAAsp5" localSheetId="1">#REF!</definedName>
    <definedName name="LAAsp5">#REF!</definedName>
    <definedName name="LAAsp6" localSheetId="3">#REF!</definedName>
    <definedName name="LAAsp6" localSheetId="4">#REF!</definedName>
    <definedName name="LAAsp6" localSheetId="2">#REF!</definedName>
    <definedName name="LAAsp6" localSheetId="1">#REF!</definedName>
    <definedName name="LAAsp6">#REF!</definedName>
    <definedName name="LAAsp7" localSheetId="3">#REF!</definedName>
    <definedName name="LAAsp7" localSheetId="4">#REF!</definedName>
    <definedName name="LAAsp7" localSheetId="2">#REF!</definedName>
    <definedName name="LAAsp7" localSheetId="1">#REF!</definedName>
    <definedName name="LAAsp7">#REF!</definedName>
    <definedName name="LAAsp8" localSheetId="3">#REF!</definedName>
    <definedName name="LAAsp8" localSheetId="4">#REF!</definedName>
    <definedName name="LAAsp8" localSheetId="2">#REF!</definedName>
    <definedName name="LAAsp8" localSheetId="1">#REF!</definedName>
    <definedName name="LAAsp8">#REF!</definedName>
    <definedName name="LAsub" localSheetId="3">#REF!</definedName>
    <definedName name="LAsub" localSheetId="4">#REF!</definedName>
    <definedName name="LAsub" localSheetId="2">#REF!</definedName>
    <definedName name="LAsub" localSheetId="1">#REF!</definedName>
    <definedName name="LAsub">#REF!</definedName>
    <definedName name="LAsubCore" localSheetId="3">#REF!</definedName>
    <definedName name="LAsubCore" localSheetId="4">#REF!</definedName>
    <definedName name="LAsubCore" localSheetId="2">#REF!</definedName>
    <definedName name="LAsubCore" localSheetId="1">#REF!</definedName>
    <definedName name="LAsubCore">#REF!</definedName>
    <definedName name="LISTA_UC" localSheetId="3">#REF!</definedName>
    <definedName name="LISTA_UC" localSheetId="4">#REF!</definedName>
    <definedName name="LISTA_UC" localSheetId="2">#REF!</definedName>
    <definedName name="LISTA_UC" localSheetId="1">#REF!</definedName>
    <definedName name="LISTA_UC">#REF!</definedName>
    <definedName name="ListaUnidadesNegocios" localSheetId="3">#REF!</definedName>
    <definedName name="ListaUnidadesNegocios" localSheetId="4">#REF!</definedName>
    <definedName name="ListaUnidadesNegocios" localSheetId="2">#REF!</definedName>
    <definedName name="ListaUnidadesNegocios" localSheetId="1">#REF!</definedName>
    <definedName name="ListaUnidadesNegocios">#REF!</definedName>
    <definedName name="ModoDesenvolvimento" localSheetId="3">#REF!</definedName>
    <definedName name="ModoDesenvolvimento" localSheetId="4">#REF!</definedName>
    <definedName name="ModoDesenvolvimento" localSheetId="2">#REF!</definedName>
    <definedName name="ModoDesenvolvimento" localSheetId="1">#REF!</definedName>
    <definedName name="ModoDesenvolvimento">#REF!</definedName>
    <definedName name="natureza_operacao" localSheetId="3">#REF!</definedName>
    <definedName name="natureza_operacao" localSheetId="4">#REF!</definedName>
    <definedName name="natureza_operacao" localSheetId="2">#REF!</definedName>
    <definedName name="natureza_operacao" localSheetId="1">#REF!</definedName>
    <definedName name="natureza_operacao">#REF!</definedName>
    <definedName name="natureza_operação" localSheetId="3">#REF!</definedName>
    <definedName name="natureza_operação" localSheetId="4">#REF!</definedName>
    <definedName name="natureza_operação" localSheetId="2">#REF!</definedName>
    <definedName name="natureza_operação" localSheetId="1">#REF!</definedName>
    <definedName name="natureza_operação">#REF!</definedName>
    <definedName name="negocios" localSheetId="3">#REF!</definedName>
    <definedName name="negocios" localSheetId="4">#REF!</definedName>
    <definedName name="negocios" localSheetId="2">#REF!</definedName>
    <definedName name="negocios" localSheetId="1">#REF!</definedName>
    <definedName name="negocios">#REF!</definedName>
    <definedName name="Oficinas" localSheetId="3">#REF!</definedName>
    <definedName name="Oficinas" localSheetId="4">#REF!</definedName>
    <definedName name="Oficinas" localSheetId="2">#REF!</definedName>
    <definedName name="Oficinas" localSheetId="1">#REF!</definedName>
    <definedName name="Oficinas">#REF!</definedName>
    <definedName name="omissionscomp" localSheetId="3">#REF!</definedName>
    <definedName name="omissionscomp" localSheetId="4">#REF!</definedName>
    <definedName name="omissionscomp" localSheetId="2">#REF!</definedName>
    <definedName name="omissionscomp" localSheetId="1">#REF!</definedName>
    <definedName name="omissionscomp">#REF!</definedName>
    <definedName name="omissionscore" localSheetId="3">#REF!</definedName>
    <definedName name="omissionscore" localSheetId="4">#REF!</definedName>
    <definedName name="omissionscore" localSheetId="2">#REF!</definedName>
    <definedName name="omissionscore" localSheetId="1">#REF!</definedName>
    <definedName name="omissionscore">#REF!</definedName>
    <definedName name="operacoes" localSheetId="3">#REF!</definedName>
    <definedName name="operacoes" localSheetId="4">#REF!</definedName>
    <definedName name="operacoes" localSheetId="2">#REF!</definedName>
    <definedName name="operacoes" localSheetId="1">#REF!</definedName>
    <definedName name="operacoes">#REF!</definedName>
    <definedName name="P" localSheetId="3">#REF!</definedName>
    <definedName name="P" localSheetId="4">#REF!</definedName>
    <definedName name="P" localSheetId="2">#REF!</definedName>
    <definedName name="P" localSheetId="1">#REF!</definedName>
    <definedName name="P">#REF!</definedName>
    <definedName name="PACompCI" localSheetId="3">#REF!</definedName>
    <definedName name="PACompCI" localSheetId="4">#REF!</definedName>
    <definedName name="PACompCI" localSheetId="2">#REF!</definedName>
    <definedName name="PACompCI" localSheetId="1">#REF!</definedName>
    <definedName name="PACompCI">#REF!</definedName>
    <definedName name="PACompCL" localSheetId="3">#REF!</definedName>
    <definedName name="PACompCL" localSheetId="4">#REF!</definedName>
    <definedName name="PACompCL" localSheetId="2">#REF!</definedName>
    <definedName name="PACompCL" localSheetId="1">#REF!</definedName>
    <definedName name="PACompCL">#REF!</definedName>
    <definedName name="Paty" localSheetId="3">#REF!</definedName>
    <definedName name="Paty" localSheetId="4">#REF!</definedName>
    <definedName name="Paty" localSheetId="2">#REF!</definedName>
    <definedName name="Paty" localSheetId="1">#REF!</definedName>
    <definedName name="Paty">#REF!</definedName>
    <definedName name="PRAsp1" localSheetId="3">#REF!</definedName>
    <definedName name="PRAsp1" localSheetId="4">#REF!</definedName>
    <definedName name="PRAsp1" localSheetId="2">#REF!</definedName>
    <definedName name="PRAsp1" localSheetId="1">#REF!</definedName>
    <definedName name="PRAsp1">#REF!</definedName>
    <definedName name="PRAsp2" localSheetId="3">#REF!</definedName>
    <definedName name="PRAsp2" localSheetId="4">#REF!</definedName>
    <definedName name="PRAsp2" localSheetId="2">#REF!</definedName>
    <definedName name="PRAsp2" localSheetId="1">#REF!</definedName>
    <definedName name="PRAsp2">#REF!</definedName>
    <definedName name="PRAsp3" localSheetId="3">#REF!</definedName>
    <definedName name="PRAsp3" localSheetId="4">#REF!</definedName>
    <definedName name="PRAsp3" localSheetId="2">#REF!</definedName>
    <definedName name="PRAsp3" localSheetId="1">#REF!</definedName>
    <definedName name="PRAsp3">#REF!</definedName>
    <definedName name="PRAsp4" localSheetId="3">#REF!</definedName>
    <definedName name="PRAsp4" localSheetId="4">#REF!</definedName>
    <definedName name="PRAsp4" localSheetId="2">#REF!</definedName>
    <definedName name="PRAsp4" localSheetId="1">#REF!</definedName>
    <definedName name="PRAsp4">#REF!</definedName>
    <definedName name="PRAsp5" localSheetId="3">#REF!</definedName>
    <definedName name="PRAsp5" localSheetId="4">#REF!</definedName>
    <definedName name="PRAsp5" localSheetId="2">#REF!</definedName>
    <definedName name="PRAsp5" localSheetId="1">#REF!</definedName>
    <definedName name="PRAsp5">#REF!</definedName>
    <definedName name="propriedade" localSheetId="3">#REF!</definedName>
    <definedName name="propriedade" localSheetId="4">#REF!</definedName>
    <definedName name="propriedade" localSheetId="2">#REF!</definedName>
    <definedName name="propriedade" localSheetId="1">#REF!</definedName>
    <definedName name="propriedade">#REF!</definedName>
    <definedName name="PRsub" localSheetId="3">#REF!</definedName>
    <definedName name="PRsub" localSheetId="4">#REF!</definedName>
    <definedName name="PRsub" localSheetId="2">#REF!</definedName>
    <definedName name="PRsub" localSheetId="1">#REF!</definedName>
    <definedName name="PRsub">#REF!</definedName>
    <definedName name="PRsubCore" localSheetId="3">#REF!</definedName>
    <definedName name="PRsubCore" localSheetId="4">#REF!</definedName>
    <definedName name="PRsubCore" localSheetId="2">#REF!</definedName>
    <definedName name="PRsubCore" localSheetId="1">#REF!</definedName>
    <definedName name="PRsubCore">#REF!</definedName>
    <definedName name="QUARENTA" localSheetId="3">#REF!</definedName>
    <definedName name="QUARENTA" localSheetId="4">#REF!</definedName>
    <definedName name="QUARENTA" localSheetId="2">#REF!</definedName>
    <definedName name="QUARENTA" localSheetId="1">#REF!</definedName>
    <definedName name="QUARENTA">#REF!</definedName>
    <definedName name="QUARENTACINCO" localSheetId="3">#REF!</definedName>
    <definedName name="QUARENTACINCO" localSheetId="4">#REF!</definedName>
    <definedName name="QUARENTACINCO" localSheetId="2">#REF!</definedName>
    <definedName name="QUARENTACINCO" localSheetId="1">#REF!</definedName>
    <definedName name="QUARENTACINCO">#REF!</definedName>
    <definedName name="QUARENTAOITO" localSheetId="3">#REF!</definedName>
    <definedName name="QUARENTAOITO" localSheetId="4">#REF!</definedName>
    <definedName name="QUARENTAOITO" localSheetId="2">#REF!</definedName>
    <definedName name="QUARENTAOITO" localSheetId="1">#REF!</definedName>
    <definedName name="QUARENTAOITO">#REF!</definedName>
    <definedName name="QUARENTASEIS" localSheetId="3">#REF!</definedName>
    <definedName name="QUARENTASEIS" localSheetId="4">#REF!</definedName>
    <definedName name="QUARENTASEIS" localSheetId="2">#REF!</definedName>
    <definedName name="QUARENTASEIS" localSheetId="1">#REF!</definedName>
    <definedName name="QUARENTASEIS">#REF!</definedName>
    <definedName name="Reason" localSheetId="3">#REF!</definedName>
    <definedName name="Reason" localSheetId="4">#REF!</definedName>
    <definedName name="Reason" localSheetId="2">#REF!</definedName>
    <definedName name="Reason" localSheetId="1">#REF!</definedName>
    <definedName name="Reason">#REF!</definedName>
    <definedName name="reino" localSheetId="3">#REF!</definedName>
    <definedName name="reino" localSheetId="4">#REF!</definedName>
    <definedName name="reino" localSheetId="2">#REF!</definedName>
    <definedName name="reino" localSheetId="1">#REF!</definedName>
    <definedName name="reino">#REF!</definedName>
    <definedName name="Reporting" localSheetId="3">#REF!</definedName>
    <definedName name="Reporting" localSheetId="4">#REF!</definedName>
    <definedName name="Reporting" localSheetId="2">#REF!</definedName>
    <definedName name="Reporting" localSheetId="1">#REF!</definedName>
    <definedName name="Reporting">#REF!</definedName>
    <definedName name="SenhaProtecao" localSheetId="3">#REF!</definedName>
    <definedName name="SenhaProtecao" localSheetId="4">#REF!</definedName>
    <definedName name="SenhaProtecao" localSheetId="2">#REF!</definedName>
    <definedName name="SenhaProtecao" localSheetId="1">#REF!</definedName>
    <definedName name="SenhaProtecao">#REF!</definedName>
    <definedName name="SESSENTA" localSheetId="3">#REF!</definedName>
    <definedName name="SESSENTA" localSheetId="4">#REF!</definedName>
    <definedName name="SESSENTA" localSheetId="2">#REF!</definedName>
    <definedName name="SESSENTA" localSheetId="1">#REF!</definedName>
    <definedName name="SESSENTA">#REF!</definedName>
    <definedName name="SESSENTAEUM" localSheetId="3">#REF!</definedName>
    <definedName name="SESSENTAEUM" localSheetId="4">#REF!</definedName>
    <definedName name="SESSENTAEUM" localSheetId="2">#REF!</definedName>
    <definedName name="SESSENTAEUM" localSheetId="1">#REF!</definedName>
    <definedName name="SESSENTAEUM">#REF!</definedName>
    <definedName name="SETENTACINCO" localSheetId="3">#REF!</definedName>
    <definedName name="SETENTACINCO" localSheetId="4">#REF!</definedName>
    <definedName name="SETENTACINCO" localSheetId="2">#REF!</definedName>
    <definedName name="SETENTACINCO" localSheetId="1">#REF!</definedName>
    <definedName name="SETENTACINCO">#REF!</definedName>
    <definedName name="SETENTAEDOIS" localSheetId="3">#REF!</definedName>
    <definedName name="SETENTAEDOIS" localSheetId="4">#REF!</definedName>
    <definedName name="SETENTAEDOIS" localSheetId="2">#REF!</definedName>
    <definedName name="SETENTAEDOIS" localSheetId="1">#REF!</definedName>
    <definedName name="SETENTAEDOIS">#REF!</definedName>
    <definedName name="SETENTAUM" localSheetId="3">#REF!</definedName>
    <definedName name="SETENTAUM" localSheetId="4">#REF!</definedName>
    <definedName name="SETENTAUM" localSheetId="2">#REF!</definedName>
    <definedName name="SETENTAUM" localSheetId="1">#REF!</definedName>
    <definedName name="SETENTAUM">#REF!</definedName>
    <definedName name="sn" localSheetId="3">#REF!</definedName>
    <definedName name="sn" localSheetId="4">#REF!</definedName>
    <definedName name="sn" localSheetId="2">#REF!</definedName>
    <definedName name="sn" localSheetId="1">#REF!</definedName>
    <definedName name="sn">#REF!</definedName>
    <definedName name="SOAsp1" localSheetId="3">#REF!</definedName>
    <definedName name="SOAsp1" localSheetId="4">#REF!</definedName>
    <definedName name="SOAsp1" localSheetId="2">#REF!</definedName>
    <definedName name="SOAsp1" localSheetId="1">#REF!</definedName>
    <definedName name="SOAsp1">#REF!</definedName>
    <definedName name="SOAsp2" localSheetId="3">#REF!</definedName>
    <definedName name="SOAsp2" localSheetId="4">#REF!</definedName>
    <definedName name="SOAsp2" localSheetId="2">#REF!</definedName>
    <definedName name="SOAsp2" localSheetId="1">#REF!</definedName>
    <definedName name="SOAsp2">#REF!</definedName>
    <definedName name="SOAsp3" localSheetId="3">#REF!</definedName>
    <definedName name="SOAsp3" localSheetId="4">#REF!</definedName>
    <definedName name="SOAsp3" localSheetId="2">#REF!</definedName>
    <definedName name="SOAsp3" localSheetId="1">#REF!</definedName>
    <definedName name="SOAsp3">#REF!</definedName>
    <definedName name="SOAsp4" localSheetId="3">#REF!</definedName>
    <definedName name="SOAsp4" localSheetId="4">#REF!</definedName>
    <definedName name="SOAsp4" localSheetId="2">#REF!</definedName>
    <definedName name="SOAsp4" localSheetId="1">#REF!</definedName>
    <definedName name="SOAsp4">#REF!</definedName>
    <definedName name="SOAsp5" localSheetId="3">#REF!</definedName>
    <definedName name="SOAsp5" localSheetId="4">#REF!</definedName>
    <definedName name="SOAsp5" localSheetId="2">#REF!</definedName>
    <definedName name="SOAsp5" localSheetId="1">#REF!</definedName>
    <definedName name="SOAsp5">#REF!</definedName>
    <definedName name="SOAsp6" localSheetId="3">#REF!</definedName>
    <definedName name="SOAsp6" localSheetId="4">#REF!</definedName>
    <definedName name="SOAsp6" localSheetId="2">#REF!</definedName>
    <definedName name="SOAsp6" localSheetId="1">#REF!</definedName>
    <definedName name="SOAsp6">#REF!</definedName>
    <definedName name="SOAsp7" localSheetId="3">#REF!</definedName>
    <definedName name="SOAsp7" localSheetId="4">#REF!</definedName>
    <definedName name="SOAsp7" localSheetId="2">#REF!</definedName>
    <definedName name="SOAsp7" localSheetId="1">#REF!</definedName>
    <definedName name="SOAsp7">#REF!</definedName>
    <definedName name="SOcat" localSheetId="3">#REF!</definedName>
    <definedName name="SOcat" localSheetId="4">#REF!</definedName>
    <definedName name="SOcat" localSheetId="2">#REF!</definedName>
    <definedName name="SOcat" localSheetId="1">#REF!</definedName>
    <definedName name="SOcat">#REF!</definedName>
    <definedName name="SOCIALcatCore" localSheetId="3">#REF!</definedName>
    <definedName name="SOCIALcatCore" localSheetId="4">#REF!</definedName>
    <definedName name="SOCIALcatCore" localSheetId="2">#REF!</definedName>
    <definedName name="SOCIALcatCore" localSheetId="1">#REF!</definedName>
    <definedName name="SOCIALcatCore">#REF!</definedName>
    <definedName name="SOsub" localSheetId="3">#REF!</definedName>
    <definedName name="SOsub" localSheetId="4">#REF!</definedName>
    <definedName name="SOsub" localSheetId="2">#REF!</definedName>
    <definedName name="SOsub" localSheetId="1">#REF!</definedName>
    <definedName name="SOsub">#REF!</definedName>
    <definedName name="SOsubCore" localSheetId="3">#REF!</definedName>
    <definedName name="SOsubCore" localSheetId="4">#REF!</definedName>
    <definedName name="SOsubCore" localSheetId="2">#REF!</definedName>
    <definedName name="SOsubCore" localSheetId="1">#REF!</definedName>
    <definedName name="SOsubCore">#REF!</definedName>
    <definedName name="strat" localSheetId="3">#REF!</definedName>
    <definedName name="strat" localSheetId="4">#REF!</definedName>
    <definedName name="strat" localSheetId="2">#REF!</definedName>
    <definedName name="strat" localSheetId="1">#REF!</definedName>
    <definedName name="strat">#REF!</definedName>
    <definedName name="TEST1" localSheetId="3">#REF!</definedName>
    <definedName name="TEST1" localSheetId="4">#REF!</definedName>
    <definedName name="TEST1" localSheetId="2">#REF!</definedName>
    <definedName name="TEST1" localSheetId="1">#REF!</definedName>
    <definedName name="TEST1">#REF!</definedName>
    <definedName name="TEST10" localSheetId="3">#REF!</definedName>
    <definedName name="TEST10" localSheetId="4">#REF!</definedName>
    <definedName name="TEST10" localSheetId="2">#REF!</definedName>
    <definedName name="TEST10" localSheetId="1">#REF!</definedName>
    <definedName name="TEST10">#REF!</definedName>
    <definedName name="TEST11" localSheetId="3">#REF!</definedName>
    <definedName name="TEST11" localSheetId="4">#REF!</definedName>
    <definedName name="TEST11" localSheetId="2">#REF!</definedName>
    <definedName name="TEST11" localSheetId="1">#REF!</definedName>
    <definedName name="TEST11">#REF!</definedName>
    <definedName name="TEST12" localSheetId="3">#REF!</definedName>
    <definedName name="TEST12" localSheetId="4">#REF!</definedName>
    <definedName name="TEST12" localSheetId="2">#REF!</definedName>
    <definedName name="TEST12" localSheetId="1">#REF!</definedName>
    <definedName name="TEST12">#REF!</definedName>
    <definedName name="TEST13" localSheetId="3">#REF!</definedName>
    <definedName name="TEST13" localSheetId="4">#REF!</definedName>
    <definedName name="TEST13" localSheetId="2">#REF!</definedName>
    <definedName name="TEST13" localSheetId="1">#REF!</definedName>
    <definedName name="TEST13">#REF!</definedName>
    <definedName name="TEST14" localSheetId="3">#REF!</definedName>
    <definedName name="TEST14" localSheetId="4">#REF!</definedName>
    <definedName name="TEST14" localSheetId="2">#REF!</definedName>
    <definedName name="TEST14" localSheetId="1">#REF!</definedName>
    <definedName name="TEST14">#REF!</definedName>
    <definedName name="TEST15" localSheetId="3">#REF!</definedName>
    <definedName name="TEST15" localSheetId="4">#REF!</definedName>
    <definedName name="TEST15" localSheetId="2">#REF!</definedName>
    <definedName name="TEST15" localSheetId="1">#REF!</definedName>
    <definedName name="TEST15">#REF!</definedName>
    <definedName name="TEST16" localSheetId="3">#REF!</definedName>
    <definedName name="TEST16" localSheetId="4">#REF!</definedName>
    <definedName name="TEST16" localSheetId="2">#REF!</definedName>
    <definedName name="TEST16" localSheetId="1">#REF!</definedName>
    <definedName name="TEST16">#REF!</definedName>
    <definedName name="TEST2" localSheetId="3">#REF!</definedName>
    <definedName name="TEST2" localSheetId="4">#REF!</definedName>
    <definedName name="TEST2" localSheetId="2">#REF!</definedName>
    <definedName name="TEST2" localSheetId="1">#REF!</definedName>
    <definedName name="TEST2">#REF!</definedName>
    <definedName name="TEST3" localSheetId="3">#REF!</definedName>
    <definedName name="TEST3" localSheetId="4">#REF!</definedName>
    <definedName name="TEST3" localSheetId="2">#REF!</definedName>
    <definedName name="TEST3" localSheetId="1">#REF!</definedName>
    <definedName name="TEST3">#REF!</definedName>
    <definedName name="TEST4" localSheetId="3">#REF!</definedName>
    <definedName name="TEST4" localSheetId="4">#REF!</definedName>
    <definedName name="TEST4" localSheetId="2">#REF!</definedName>
    <definedName name="TEST4" localSheetId="1">#REF!</definedName>
    <definedName name="TEST4">#REF!</definedName>
    <definedName name="TEST5" localSheetId="3">#REF!</definedName>
    <definedName name="TEST5" localSheetId="4">#REF!</definedName>
    <definedName name="TEST5" localSheetId="2">#REF!</definedName>
    <definedName name="TEST5" localSheetId="1">#REF!</definedName>
    <definedName name="TEST5">#REF!</definedName>
    <definedName name="TEST6" localSheetId="3">#REF!</definedName>
    <definedName name="TEST6" localSheetId="4">#REF!</definedName>
    <definedName name="TEST6" localSheetId="2">#REF!</definedName>
    <definedName name="TEST6" localSheetId="1">#REF!</definedName>
    <definedName name="TEST6">#REF!</definedName>
    <definedName name="TEST7" localSheetId="3">#REF!</definedName>
    <definedName name="TEST7" localSheetId="4">#REF!</definedName>
    <definedName name="TEST7" localSheetId="2">#REF!</definedName>
    <definedName name="TEST7" localSheetId="1">#REF!</definedName>
    <definedName name="TEST7">#REF!</definedName>
    <definedName name="TEST8" localSheetId="3">#REF!</definedName>
    <definedName name="TEST8" localSheetId="4">#REF!</definedName>
    <definedName name="TEST8" localSheetId="2">#REF!</definedName>
    <definedName name="TEST8" localSheetId="1">#REF!</definedName>
    <definedName name="TEST8">#REF!</definedName>
    <definedName name="TEST9" localSheetId="3">#REF!</definedName>
    <definedName name="TEST9" localSheetId="4">#REF!</definedName>
    <definedName name="TEST9" localSheetId="2">#REF!</definedName>
    <definedName name="TEST9" localSheetId="1">#REF!</definedName>
    <definedName name="TEST9">#REF!</definedName>
    <definedName name="TESTHKEY" localSheetId="3">#REF!</definedName>
    <definedName name="TESTHKEY" localSheetId="4">#REF!</definedName>
    <definedName name="TESTHKEY" localSheetId="2">#REF!</definedName>
    <definedName name="TESTHKEY" localSheetId="1">#REF!</definedName>
    <definedName name="TESTHKEY">#REF!</definedName>
    <definedName name="TESTKEYS" localSheetId="3">#REF!</definedName>
    <definedName name="TESTKEYS" localSheetId="4">#REF!</definedName>
    <definedName name="TESTKEYS" localSheetId="2">#REF!</definedName>
    <definedName name="TESTKEYS" localSheetId="1">#REF!</definedName>
    <definedName name="TESTKEYS">#REF!</definedName>
    <definedName name="TESTVKEY" localSheetId="3">#REF!</definedName>
    <definedName name="TESTVKEY" localSheetId="4">#REF!</definedName>
    <definedName name="TESTVKEY" localSheetId="2">#REF!</definedName>
    <definedName name="TESTVKEY" localSheetId="1">#REF!</definedName>
    <definedName name="TESTVKEY">#REF!</definedName>
    <definedName name="TRINTA" localSheetId="3">#REF!</definedName>
    <definedName name="TRINTA" localSheetId="4">#REF!</definedName>
    <definedName name="TRINTA" localSheetId="2">#REF!</definedName>
    <definedName name="TRINTA" localSheetId="1">#REF!</definedName>
    <definedName name="TRINTA">#REF!</definedName>
    <definedName name="TRINTAUM" localSheetId="3">#REF!</definedName>
    <definedName name="TRINTAUM" localSheetId="4">#REF!</definedName>
    <definedName name="TRINTAUM" localSheetId="2">#REF!</definedName>
    <definedName name="TRINTAUM" localSheetId="1">#REF!</definedName>
    <definedName name="TRINTAUM">#REF!</definedName>
    <definedName name="uc" localSheetId="3">#REF!</definedName>
    <definedName name="uc" localSheetId="4">#REF!</definedName>
    <definedName name="uc" localSheetId="2">#REF!</definedName>
    <definedName name="uc" localSheetId="1">#REF!</definedName>
    <definedName name="uc">#REF!</definedName>
    <definedName name="UltimaAlteracao" localSheetId="3">#REF!</definedName>
    <definedName name="UltimaAlteracao" localSheetId="4">#REF!</definedName>
    <definedName name="UltimaAlteracao" localSheetId="2">#REF!</definedName>
    <definedName name="UltimaAlteracao" localSheetId="1">#REF!</definedName>
    <definedName name="UltimaAlteracao">#REF!</definedName>
    <definedName name="UnidadeNegocio" localSheetId="3">#REF!</definedName>
    <definedName name="UnidadeNegocio" localSheetId="4">#REF!</definedName>
    <definedName name="UnidadeNegocio" localSheetId="2">#REF!</definedName>
    <definedName name="UnidadeNegocio" localSheetId="1">#REF!</definedName>
    <definedName name="UnidadeNegocio">#REF!</definedName>
    <definedName name="VINTE" localSheetId="3">#REF!</definedName>
    <definedName name="VINTE" localSheetId="4">#REF!</definedName>
    <definedName name="VINTE" localSheetId="2">#REF!</definedName>
    <definedName name="VINTE" localSheetId="1">#REF!</definedName>
    <definedName name="VINTE">#REF!</definedName>
    <definedName name="VINTENOVE" localSheetId="3">#REF!</definedName>
    <definedName name="VINTENOVE" localSheetId="4">#REF!</definedName>
    <definedName name="VINTENOVE" localSheetId="2">#REF!</definedName>
    <definedName name="VINTENOVE" localSheetId="1">#REF!</definedName>
    <definedName name="VINTENOVE">#REF!</definedName>
    <definedName name="VINTEOITO" localSheetId="3">#REF!</definedName>
    <definedName name="VINTEOITO" localSheetId="4">#REF!</definedName>
    <definedName name="VINTEOITO" localSheetId="2">#REF!</definedName>
    <definedName name="VINTEOITO" localSheetId="1">#REF!</definedName>
    <definedName name="VINTEOITO">#REF!</definedName>
    <definedName name="VINTESETE" localSheetId="3">#REF!</definedName>
    <definedName name="VINTESETE" localSheetId="4">#REF!</definedName>
    <definedName name="VINTESETE" localSheetId="2">#REF!</definedName>
    <definedName name="VINTESETE" localSheetId="1">#REF!</definedName>
    <definedName name="VINTESETE">#REF!</definedName>
    <definedName name="VINTEUM" localSheetId="3">#REF!</definedName>
    <definedName name="VINTEUM" localSheetId="4">#REF!</definedName>
    <definedName name="VINTEUM" localSheetId="2">#REF!</definedName>
    <definedName name="VINTEUM" localSheetId="1">#REF!</definedName>
    <definedName name="VINTEUM">#REF!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 i="41" l="1"/>
  <c r="H7" i="41"/>
  <c r="G7" i="41"/>
  <c r="I29" i="10"/>
  <c r="I31" i="10"/>
  <c r="I32" i="10"/>
  <c r="G18" i="39"/>
  <c r="I37" i="10"/>
  <c r="I83" i="34"/>
  <c r="I36" i="10"/>
  <c r="I34" i="10"/>
  <c r="I35" i="10"/>
  <c r="I91" i="41" l="1"/>
  <c r="F91" i="41"/>
  <c r="I90" i="41"/>
  <c r="F90" i="41"/>
  <c r="I52" i="40"/>
  <c r="I32" i="40"/>
  <c r="I22" i="40"/>
  <c r="I19" i="40"/>
  <c r="I102" i="34" l="1"/>
  <c r="I104" i="34"/>
  <c r="I105" i="34"/>
  <c r="I101" i="34"/>
  <c r="G93" i="34"/>
  <c r="G92" i="34"/>
  <c r="F91" i="34"/>
  <c r="G91" i="34"/>
  <c r="H94" i="34"/>
  <c r="H93" i="34"/>
  <c r="H92" i="34"/>
  <c r="H91" i="34"/>
  <c r="I84" i="34"/>
  <c r="I82" i="34"/>
  <c r="I81" i="34"/>
  <c r="I8" i="41" l="1"/>
  <c r="I55" i="40"/>
  <c r="I56" i="40"/>
  <c r="I4" i="38"/>
  <c r="I24" i="34"/>
  <c r="I25" i="41"/>
  <c r="I24" i="41"/>
  <c r="I80" i="34"/>
  <c r="I10" i="41"/>
  <c r="F16" i="41"/>
  <c r="G16" i="41"/>
  <c r="G6" i="41" s="1"/>
  <c r="H16" i="41"/>
  <c r="I37" i="40"/>
  <c r="I20" i="39"/>
  <c r="H6" i="41" l="1"/>
  <c r="I6" i="41" s="1"/>
  <c r="I16" i="41"/>
  <c r="I14" i="36"/>
  <c r="I5" i="36"/>
  <c r="G22" i="10"/>
  <c r="H28" i="10"/>
  <c r="G28" i="10"/>
  <c r="I28" i="10" l="1"/>
  <c r="I65" i="34" l="1"/>
  <c r="I64" i="34"/>
  <c r="I63" i="34"/>
  <c r="I36" i="34"/>
  <c r="I34" i="34"/>
  <c r="I33" i="34"/>
  <c r="I32" i="34"/>
  <c r="I31" i="34"/>
  <c r="I30" i="34"/>
  <c r="I29" i="34"/>
  <c r="I28" i="34"/>
  <c r="I23" i="34"/>
  <c r="I21" i="34"/>
  <c r="I20" i="34"/>
  <c r="I14" i="34"/>
  <c r="I25" i="10" l="1"/>
  <c r="I24" i="10"/>
  <c r="I23" i="10"/>
  <c r="I9" i="10" l="1"/>
  <c r="I8" i="10"/>
  <c r="I5" i="10"/>
  <c r="I39" i="34"/>
  <c r="I40" i="34"/>
  <c r="I38" i="34"/>
  <c r="I6" i="34"/>
  <c r="I5" i="34"/>
  <c r="I51" i="40"/>
  <c r="I49" i="40"/>
  <c r="I47" i="40"/>
  <c r="I44" i="40"/>
  <c r="I42" i="40"/>
  <c r="I41" i="40"/>
  <c r="I39" i="40"/>
  <c r="I31" i="40"/>
  <c r="I29" i="40"/>
  <c r="I26" i="40"/>
  <c r="I27" i="40"/>
  <c r="I24" i="40"/>
  <c r="I21" i="40"/>
  <c r="I13" i="40"/>
  <c r="I14" i="40"/>
  <c r="I15" i="40"/>
  <c r="I16" i="40"/>
  <c r="I9" i="40"/>
  <c r="I10" i="40"/>
  <c r="I11" i="40"/>
  <c r="I12" i="40"/>
  <c r="I6" i="40"/>
  <c r="I7" i="40"/>
  <c r="I8" i="40"/>
  <c r="I4" i="40"/>
  <c r="I35" i="41"/>
  <c r="I83" i="41"/>
  <c r="I87" i="41"/>
  <c r="I79" i="41"/>
  <c r="I75" i="41"/>
  <c r="I73" i="41"/>
  <c r="I67" i="41"/>
  <c r="I69" i="41"/>
  <c r="H86" i="41"/>
  <c r="I86" i="41" s="1"/>
  <c r="H82" i="41"/>
  <c r="I82" i="41" s="1"/>
  <c r="H78" i="41"/>
  <c r="I78" i="41" s="1"/>
  <c r="H74" i="41"/>
  <c r="I74" i="41" s="1"/>
  <c r="H70" i="41"/>
  <c r="I70" i="41" s="1"/>
  <c r="H66" i="41"/>
  <c r="I66" i="41" s="1"/>
  <c r="I54" i="41"/>
  <c r="I56" i="41"/>
  <c r="I50" i="41"/>
  <c r="I51" i="41"/>
  <c r="I48" i="41"/>
  <c r="I46" i="41"/>
  <c r="I42" i="41"/>
  <c r="I43" i="41"/>
  <c r="I40" i="41"/>
  <c r="H37" i="41"/>
  <c r="I37" i="41" s="1"/>
  <c r="I39" i="41"/>
  <c r="I36" i="41"/>
  <c r="I34" i="41"/>
  <c r="H53" i="41"/>
  <c r="I53" i="41" s="1"/>
  <c r="H49" i="41"/>
  <c r="I49" i="41" s="1"/>
  <c r="H45" i="41"/>
  <c r="I45" i="41" s="1"/>
  <c r="H41" i="41"/>
  <c r="I41" i="41" s="1"/>
  <c r="H33" i="41"/>
  <c r="I33" i="41" s="1"/>
  <c r="I20" i="41"/>
  <c r="I11" i="41"/>
  <c r="I12" i="41"/>
  <c r="I13" i="41"/>
  <c r="I14" i="41"/>
  <c r="I15" i="41"/>
  <c r="I5" i="38"/>
  <c r="I22" i="38"/>
  <c r="I6" i="38"/>
  <c r="I81" i="45"/>
  <c r="I82" i="45"/>
  <c r="I80" i="45"/>
  <c r="I64" i="45"/>
  <c r="I63" i="45"/>
  <c r="I62" i="45"/>
  <c r="I61" i="45"/>
  <c r="I59" i="45"/>
  <c r="I30" i="45"/>
  <c r="I47" i="45"/>
  <c r="I19" i="36"/>
  <c r="I6" i="36"/>
  <c r="I7" i="36"/>
  <c r="I44" i="33"/>
  <c r="H96" i="45"/>
  <c r="G96" i="45"/>
  <c r="H94" i="45"/>
  <c r="G94" i="45"/>
  <c r="H93" i="45"/>
  <c r="G93" i="45"/>
  <c r="F93" i="45"/>
  <c r="F95" i="45" s="1"/>
  <c r="I68" i="45"/>
  <c r="I66" i="45"/>
  <c r="I55" i="45"/>
  <c r="I49" i="45"/>
  <c r="I48" i="45"/>
  <c r="I35" i="45"/>
  <c r="I24" i="45"/>
  <c r="I23" i="45"/>
  <c r="I22" i="45"/>
  <c r="I10" i="45"/>
  <c r="I93" i="45" l="1"/>
  <c r="I96" i="45"/>
  <c r="H95" i="45"/>
  <c r="G95" i="45"/>
  <c r="I94" i="45"/>
  <c r="I95" i="45" l="1"/>
  <c r="G94" i="41"/>
  <c r="G101" i="41"/>
  <c r="H101" i="41"/>
  <c r="I26" i="41" l="1"/>
  <c r="I27" i="41"/>
  <c r="I61" i="41"/>
  <c r="I64" i="41"/>
  <c r="I62" i="41"/>
  <c r="I97" i="41"/>
  <c r="F95" i="41"/>
  <c r="F94" i="41"/>
  <c r="F96" i="41"/>
  <c r="F101" i="41"/>
  <c r="G95" i="41"/>
  <c r="G93" i="41" s="1"/>
  <c r="F93" i="41" l="1"/>
  <c r="G96" i="41"/>
  <c r="H96" i="41" l="1"/>
  <c r="I96" i="41" s="1"/>
  <c r="H95" i="41"/>
  <c r="H94" i="41"/>
  <c r="I103" i="41"/>
  <c r="I102" i="41"/>
  <c r="I98" i="41"/>
  <c r="I101" i="41" l="1"/>
  <c r="H93" i="41"/>
  <c r="I112" i="35" l="1"/>
  <c r="I105" i="41" l="1"/>
  <c r="I25" i="34" l="1"/>
  <c r="I59" i="41"/>
  <c r="I28" i="41" l="1"/>
  <c r="I8" i="34"/>
  <c r="I7" i="34"/>
  <c r="H22" i="10"/>
  <c r="I22" i="10" s="1"/>
  <c r="I24" i="38" l="1"/>
  <c r="I78" i="35"/>
  <c r="I101" i="35" l="1"/>
  <c r="I109" i="35"/>
  <c r="I107" i="35"/>
  <c r="I50" i="35"/>
  <c r="I5" i="35" l="1"/>
  <c r="I51" i="35"/>
  <c r="F13" i="10" l="1"/>
  <c r="I124" i="41" l="1"/>
  <c r="I116" i="41"/>
  <c r="I115" i="41"/>
  <c r="I114" i="41"/>
  <c r="I113" i="41"/>
  <c r="I112" i="41"/>
  <c r="I111" i="41"/>
  <c r="I108" i="41"/>
  <c r="I107" i="41"/>
  <c r="I104" i="41"/>
  <c r="I100" i="41"/>
  <c r="I99" i="41"/>
  <c r="I95" i="41"/>
  <c r="I94" i="41"/>
  <c r="I93" i="41"/>
  <c r="I30" i="41"/>
  <c r="I58" i="41"/>
  <c r="I29" i="41"/>
  <c r="I19" i="41"/>
  <c r="I18" i="41"/>
  <c r="I19" i="39"/>
  <c r="I18" i="39"/>
  <c r="I26" i="38"/>
  <c r="I23" i="38"/>
  <c r="I21" i="38"/>
  <c r="I20" i="38"/>
  <c r="I161" i="35"/>
  <c r="I143" i="35"/>
  <c r="I144" i="35"/>
  <c r="I145" i="35"/>
  <c r="I146" i="35"/>
  <c r="I142" i="35"/>
  <c r="I132" i="35"/>
  <c r="I133" i="35"/>
  <c r="I134" i="35"/>
  <c r="I135" i="35"/>
  <c r="I136" i="35"/>
  <c r="I122" i="35"/>
  <c r="I123" i="35"/>
  <c r="I124" i="35"/>
  <c r="I125" i="35"/>
  <c r="I126" i="35"/>
  <c r="I129" i="35"/>
  <c r="I113" i="35"/>
  <c r="I114" i="35"/>
  <c r="I115" i="35"/>
  <c r="I116" i="35"/>
  <c r="I103" i="35"/>
  <c r="I104" i="35"/>
  <c r="I105" i="35"/>
  <c r="I106" i="35"/>
  <c r="I102" i="35"/>
  <c r="I82" i="35"/>
  <c r="I83" i="35"/>
  <c r="I84" i="35"/>
  <c r="I85" i="35"/>
  <c r="I81" i="35"/>
  <c r="I75" i="35"/>
  <c r="I74" i="35"/>
  <c r="I73" i="35"/>
  <c r="I72" i="35"/>
  <c r="I71" i="35"/>
  <c r="I65" i="35"/>
  <c r="I64" i="35"/>
  <c r="I62" i="35"/>
  <c r="I61" i="35"/>
  <c r="I58" i="35"/>
  <c r="I56" i="35"/>
  <c r="I54" i="35"/>
  <c r="I53" i="35"/>
  <c r="I52" i="35"/>
  <c r="I63" i="35" l="1"/>
  <c r="I55" i="35"/>
  <c r="I77" i="34"/>
  <c r="I73" i="34" l="1"/>
  <c r="I72" i="34"/>
  <c r="I71" i="34"/>
  <c r="I70" i="34"/>
  <c r="I69" i="34"/>
  <c r="I68" i="34"/>
  <c r="I67" i="34" l="1"/>
  <c r="I66" i="34"/>
  <c r="I62" i="34"/>
  <c r="I60" i="34"/>
  <c r="I59" i="34"/>
  <c r="I58" i="34"/>
  <c r="I57" i="34"/>
  <c r="I56" i="34"/>
  <c r="I55" i="34"/>
  <c r="I54" i="34"/>
  <c r="I53" i="34"/>
  <c r="I52" i="34"/>
  <c r="I48" i="34"/>
  <c r="I47" i="34"/>
  <c r="I44" i="34"/>
  <c r="I43" i="34"/>
  <c r="I42" i="34"/>
  <c r="I12" i="34"/>
  <c r="I11" i="34"/>
  <c r="I10" i="34"/>
  <c r="I76" i="34"/>
  <c r="I75" i="34"/>
  <c r="I16" i="34"/>
  <c r="I15" i="34"/>
  <c r="I33" i="10" l="1"/>
  <c r="I26" i="10"/>
  <c r="I19" i="10"/>
  <c r="I18" i="10"/>
  <c r="I17" i="10"/>
  <c r="I16" i="10"/>
  <c r="I15" i="10"/>
  <c r="I14" i="10"/>
  <c r="H13" i="10"/>
  <c r="G13" i="10"/>
  <c r="I10" i="10"/>
  <c r="I7" i="10"/>
  <c r="I6" i="10"/>
  <c r="I13" i="10" l="1"/>
  <c r="F32"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Camila Pereira de Oliveira</author>
  </authors>
  <commentList>
    <comment ref="R18" authorId="0" shapeId="0" xr:uid="{CD7D693D-8697-4A0F-9EAA-42F44DDBDBBD}">
      <text>
        <r>
          <rPr>
            <b/>
            <sz val="9"/>
            <color indexed="81"/>
            <rFont val="Segoe UI"/>
            <family val="2"/>
          </rPr>
          <t>Camila Pereira de Oliveira:</t>
        </r>
        <r>
          <rPr>
            <sz val="9"/>
            <color indexed="81"/>
            <rFont val="Segoe UI"/>
            <family val="2"/>
          </rPr>
          <t xml:space="preserve">
Seria legal add os hiperlinks de direcionamento para os Negócios (Minerva Biodiesel, Casings, Leather..)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Isabella Dias Amorim</author>
  </authors>
  <commentList>
    <comment ref="C15" authorId="0" shapeId="0" xr:uid="{FDD14521-0544-44BD-8F15-AF96369073B2}">
      <text>
        <r>
          <rPr>
            <b/>
            <sz val="9"/>
            <color indexed="81"/>
            <rFont val="Segoe UI"/>
            <family val="2"/>
          </rPr>
          <t xml:space="preserve">Isabella Dias Amorim:
</t>
        </r>
      </text>
    </comment>
  </commentList>
</comments>
</file>

<file path=xl/sharedStrings.xml><?xml version="1.0" encoding="utf-8"?>
<sst xmlns="http://schemas.openxmlformats.org/spreadsheetml/2006/main" count="2406" uniqueCount="921">
  <si>
    <t>Central de Indicadores ESG</t>
  </si>
  <si>
    <t>Compromisso com a Sustentabilidade</t>
  </si>
  <si>
    <r>
      <t xml:space="preserve">Na Minerva Foods, nosso </t>
    </r>
    <r>
      <rPr>
        <b/>
        <sz val="14"/>
        <color theme="1"/>
        <rFont val="Montserrat"/>
      </rPr>
      <t>Compromisso com a Sustentabilidade</t>
    </r>
    <r>
      <rPr>
        <sz val="14"/>
        <color theme="1"/>
        <rFont val="Montserrat"/>
      </rPr>
      <t xml:space="preserve"> traduz a responsabilidade de conduzirmos nossos negócios de forma ética, transparente e alinhada às demandas de um mercado cada vez mais atento aos impactos socioambientais. Com atuação na América do Sul e na Oceania, assumimos metas claras para aprimorar a ecoeficiência nas operações controladas, monitorar o desmatamento ilegal na cadeia de valor, desenvolver o Programa Renove em fazendas parceiras e promover o bem-estar animal.</t>
    </r>
  </si>
  <si>
    <t>Metas</t>
  </si>
  <si>
    <t>Sub-metas</t>
  </si>
  <si>
    <t>Métricas</t>
  </si>
  <si>
    <t>Status 2022</t>
  </si>
  <si>
    <t>Status 2023</t>
  </si>
  <si>
    <t>Status 2024</t>
  </si>
  <si>
    <t>Evolução</t>
  </si>
  <si>
    <t>Gestão da Cadeia de Fornecimento - Fornecedores Diretos</t>
  </si>
  <si>
    <t>No Brasil, manter 100% das fazendas fornecedoras diretas monitoradas, a partir dos critérios socioambientais estabelecidos na política ‘Aquisição de Commodities Agrícolas e Produtos da Pecuária’ da Companhia</t>
  </si>
  <si>
    <t>Não aplicável</t>
  </si>
  <si>
    <t>Percentual de fornecedores diretos de gado monitorados no Brasil</t>
  </si>
  <si>
    <t>100% de fornecedores diretos monitorados no Brasil</t>
  </si>
  <si>
    <t>A Minerva Foods realiza o monitoramento, a partir de critérios socioambientais, em 100% das fazendas fornecedoras diretas em todos os biomas no Brasil. A Companhia é referência nas auditorias de seu sistema de geomonitoramento, com resultados de destaque perante seus pares.</t>
  </si>
  <si>
    <t>Até 2030, expandir o monitoramento de fazendas fornecedoras diretas, a partir dos critérios socioambientais estabelecidos na política ‘Aquisição de Commodities Agrícolas e Produtos da Pecuária’ da Companhia, para os demais países na América do Sul com operações</t>
  </si>
  <si>
    <t>100% dos fornecedores diretos de gado do Paraguai monitorados até dezembro de 2021;
100% dos fornecedores diretos de gado da Colômbia monitorados até 2023;
100% dos fornecedores diretos de gado do Uruguai monitorados até 2025; 
100% dos fornecedores diretos de gado da Argentina monitorados até 2030.</t>
  </si>
  <si>
    <t>Percentual de fornecedores diretos de gado monitorados em cada país de operação na América do Sul.</t>
  </si>
  <si>
    <t>100% de fornecedores diretos monitorados no Brasil;
100% de fornecedores diretos monitorados no Paraguai;
80% de fornecedores diretos monitorados na Colômbia;
90% de fornecedores diretos monitorados na Argentina;
Estudo da legislação para implantação de critérios de monitoramento no Uruguai.</t>
  </si>
  <si>
    <t>100% de fornecedores diretos monitorados no Paraguai;
100% de fornecedores diretos monitorados na Colômbia;
Cerca de 90% de fornecedores diretos monitorados na Argentina;
Mais de 60% de fornecedores diretos monitorados no Uruguai.</t>
  </si>
  <si>
    <t>100% das fazendas fornecedoras diretas nas operações da América do Sul (Argentina, Colômbia, Paraguai e Uruguai) monitoradas a partir de critérios socioambientais</t>
  </si>
  <si>
    <t>100% das fazendas fornecedoras diretas nas operações da América do Sul (Argentina, Colômbia, Paraguai e Uruguai) são monitoradas a partir de critérios socioambientais. O investimento em tecnologia, parcerias estratégicas e engajamento da cadeia de valor possibilitou a entrega da meta seis anos antes do previsto.</t>
  </si>
  <si>
    <t>Mapear ciclos de produção (cria, recria e engorda) empregados nas fazendas fornecedoras diretas da Companhia em todos os países da América do Sul com operações até dezembro de 2024;</t>
  </si>
  <si>
    <t>Não aplicável - meta adicionada com a revisão do Compromisso realizada em 2024</t>
  </si>
  <si>
    <t>Mapeamento em andamento</t>
  </si>
  <si>
    <t>100% das fazendas fornecedoras diretas na América do Sul com ciclos de produção mapeados</t>
  </si>
  <si>
    <t>Em 2024, 100% das fazendas fornecedoras diretas na América do Sul tiveram seus ciclos de produção mapeados. Essa iniciativa contribuiu diretamente no entendimento, em profundidade, da cadeia de valor da pecuária e no desenvolvimento de soluções para a rastreabilidade completa em cada país com operações da Companhia.</t>
  </si>
  <si>
    <t xml:space="preserve">Gestão da Cadeia de Fornecimento - Fornecedors Indiretos </t>
  </si>
  <si>
    <t>Até 2030, desenvolver e implementar um programa para monitoramento das fazendas fornecedoras indiretas, a partir dos critérios socioambientais estabelecidos na política ‘Aquisição de Commodities Agrícolas e Produtos da Pecuária’ da Companhia, nos países da América do Sul com operações</t>
  </si>
  <si>
    <t xml:space="preserve">No Brasil, integrar a ferramenta Visipec® ao sistema de geomonitoramento utilizado pela Companhia, para o bioma Amazônia, até dezembro de 2021 (concluído);
No Brasil, transferir a tecnologia de geomonitoramento utilizada pela Companhia aos produtores rurais por meio do aplicativo SMGeo Prospec®, em parceria com a empresa Niceplanet Geotecnologia, até dezembro de 2021 (concluído);
No Brasil, intenção de implementar o programa de monitoramento das fazendas fornecedoras indiretas, de nível 1, para 100% dos animais adquiridos na Amazônia Legal e no Estado do Maranhão até dezembro de 2025;
Definir ferramentas para rastreabilidade das fazendas fornecedoras indiretas em cada país da América do Sul com operações até dezembro de 2025;
Intenção de implementar o programa de monitoramento das fazendasfornecedoras indiretas para 25% dos animais adquiridos nos países da América do Sul com operações até dezembro de 2027;
Intenção de implementar o programa de monitoramento das fazendas fornecedoras indiretas para 50% dos animais adquiridos nos países da América do Sul com operações até dezembro de 2028; e
Intenção de implementar o programa de monitoramento das fazendas fornecedoras indiretas para 75% dos animais adquiridos nos países da América do Sul com operações até dezembro de 2029 </t>
  </si>
  <si>
    <t>Em desenvolvimento</t>
  </si>
  <si>
    <t>Continuidade da aplicação prática da ferramenta Visipec no Brasil;</t>
  </si>
  <si>
    <t>Contratação de consultoria especializada para diagnóstico da cadeia pecuária;
Continuidade da aplicação prática da ferramenta Visipec no Brasil;
Divulgação e treinamento de pecuaristas parceiros para uso do aplicativo SMGeo Prospec - já são mais de 3 mil vouchers de uso da ferramenta distribuídos.</t>
  </si>
  <si>
    <t>Consolidação do Programa Minerva View
Aplicação e desenvolvimento de Protocolos de Produção de Ciclo Completo e Rastreabilidade Individual
Continuidade da divulgação e treinamento para pecuaristas parceiros para uso do aplicativo SMGeo Prospec
Continuidade da aplicação prática da ferramenta Visipec no Brasil</t>
  </si>
  <si>
    <t>A Companhia estabeleceu uma política com rigorosos critérios de sustentabilidade para a aquisição de commodities agrícolas e produtos da pecuária e busca avançar na rastreabilidade e no monitoramento socioambiental integral de sua cadeia de fornecimento em três frente de atuação: Fornecedores Diretos, Fornecedores Indiretos e Requalificação e Reinserção de Fornecedores.
No pilar de Fornecedores Indiretos, os protocolos e ferramentas em desenvolvimento são:
1. Protocolo de Sistemas de Produção de Ciclo Completo: define critérios de controle e gestão para fazendas fornecedoras diretas com sistemas de produção completos (cria, recria e engorda), por meio de visitas técnicas e aplicação de checklists para verificação das informações e comprovação das práticas adotadas.
2. Protocolo de Rastreabilidade Individual: busca garantir a rastreabilidade e a conformidade socioambiental dos animais adquiridos por elemento de identificação individual de padrão oficial. O procedimento é executado pelas certificadoras credenciadas pelo Ministério da Agricultura, Pecuária e Abastecimento (MAPA), garantindo a isonomia do processo. Em 2024, mais de 53 mil animais foram abatidos nesse protocolo.
3. Protocolo Tier 1: busca garantir a rastreabilidade da matéria prima e conformidade socioambiental até as unidades de exploração pecuária de fornecedores indiretos de nível 1.
4. SMGeo Prospec: aplicativo de monitoramento socioambiental desenvolvido pela Niceplanet Geotecnologia com apoio da Minerva Foods. A ferramenta permite que os fornecedores diretos monitorem gratuitamente a conformidade socioambiental de sua própria cadeia de fornecimento. Além disso, promovemos capacitações e incentivamos a participação em eventos voltados à divulgação e ao uso da plataforma. Até 2024, mais de 1.100 fornecedores se cadastraram no aplicativo, o que corresponde a aproximadamente 35% da escala de abate.
5. Visipec: aplicada na região da Amazônia, essa ferramenta permite o mapeamento de riscos na cadeia do gado, contribuindo para maior controle e transparência sobre as fazendas fornecedoras indiretas.
O desenvolvimento do programa foi concluído em 2024. A implementação nas origens, segue em andamento</t>
  </si>
  <si>
    <t xml:space="preserve">
Ecoeficiência nas operações controladas</t>
  </si>
  <si>
    <t>Em relação à 2020, reduzir a intensidade das emissões de gases de efeito estufa (tCO₂e/TPA) em 30%, considerando os escopos 1 e 2, até 2030;
TPA= Tonelada Produzida Acabada</t>
  </si>
  <si>
    <t xml:space="preserve">Em desenvolvimento </t>
  </si>
  <si>
    <r>
      <t xml:space="preserve">Intensidade de emissões: total de emissões dos escopos 1 e 2 por Tonelada de Produto Acabado (TPA)
</t>
    </r>
    <r>
      <rPr>
        <b/>
        <sz val="12"/>
        <color theme="1"/>
        <rFont val="Montserrat"/>
      </rPr>
      <t>Baseline:</t>
    </r>
    <r>
      <rPr>
        <sz val="12"/>
        <color theme="1"/>
        <rFont val="Montserrat"/>
      </rPr>
      <t xml:space="preserve">
Intensidade de emissões em 2020 = 0,16 (tCO2e/TPA)</t>
    </r>
  </si>
  <si>
    <t>Intensidade de emissões: 0,18 (tCO2e/TPA)</t>
  </si>
  <si>
    <t>Intensidade de emissões: 0,20 (tCO2e/TPA)</t>
  </si>
  <si>
    <t>Intensidade de emissões: 0,19 (tCO2e/TPA)</t>
  </si>
  <si>
    <t>Em outubro de 2024 a Minerva Foods integrou 13 novas operações aos seus negócios, fruto de um movimento de expansão operacional na América do Sul. ​
​As emissões desses ativos foram calculadas através do inventário anual, realizando​ o cálculo retroativo de emissões de GEE para assegurar uma transição transparente e eficiente na gestão climática.​
​Atualizamos também a metodologia de cálculo do TPA (Tonelada Produzida Acabada) para garantir uma métrica mais apurada para calcular os indicadores de intensidade. O TPA é o total de produtos gerados nas operações industriais, incluindo unidades de abate e desossa, processados e os negócios relacionados, como Biodiesel, Casings, Leather e Ingredients.
Considerando os ativos pré-aquisição, a intensidade das emissões de GEE foi de 0,18 (tCO2e/TPA), registrando uma redução de 5% em relação ao ano anterior. ​
Com a inclusão dos novos ativos, a intensidade das emissões de GEE foi 0,19 tCO2e/TPA, registrando também uma redução de 5% em relação ao ano anterior.​</t>
  </si>
  <si>
    <t>Manter as emissões líquidas zeradas, considerando a abordagem de mercado para o escopo 2, por meio do investimento e incentivo à produção de energia elétrica a partir de fontes renováveis. Desde 2020 a Companhia rastreia a geração da energia elétrica consumida em suas operações por meio de Certificados de Energia Renovável (I-RECs)</t>
  </si>
  <si>
    <t>Emissões de escopo 2</t>
  </si>
  <si>
    <t>Emissões de escopo 2 - abordagem escolha de compra: 0,0</t>
  </si>
  <si>
    <t xml:space="preserve">Desde 2020, a Minerva Foods mantém as emissões líquidas do escopo 2 zeradas, considerando a abordagem de mercado, por meio da aquisição de Certificados de Energia Renovável (I-REC). Dessa forma, além de neutralizar as emissões relacionadas ao consumo de energia elétrica, a Companhia fomenta o mercado de energia gerada a partir de fontes renováveis e com alto desempenho. Ainda no contexto do uso de energia renovável, por intermédio da Minerva Energy, a Companhia adquiriu 98% das ações da Irapuru II Energia para implementar um projeto de autoprodução de energia fotovoltaica, que atenderá parte do consumo das unidades industriais no Brasil e contribuirá diretamente para o plano de descarbonização das operações controladas. 
</t>
  </si>
  <si>
    <t xml:space="preserve">Desenvolvimento do programa Renove em fazendas parceiras </t>
  </si>
  <si>
    <t>A partir de 2030, adquirir no mínimo 50% dos animais de fazendas fornecedoras participantes do programa Renove</t>
  </si>
  <si>
    <t>% de animais adquiridos de fazendas fornecedoras participantes do Programa Renove</t>
  </si>
  <si>
    <t>Em 2022, o Programa Renove atuou no desenvolvimento de um projeto técnico-científico conduzido em parceria com a Embrapa (Empresa Brasileira de Pesquisa Agropecuária) e a FGV Agro com o objetivo de compreender o contexto das emissões de GEE na agropecuária e aprimorar as formas de medição. Além disso, deu início aos projetos de Certificação de Produtos Carbono Neutro e de Origininação de créditos de carbono.</t>
  </si>
  <si>
    <t xml:space="preserve">Em 2023, o Renove continuou o desenvolvimento de dois principais projetos: (1) certificação de produtos carbono neutro (Zero Carbon Impact) e (2) originação de créditos de carbono. </t>
  </si>
  <si>
    <t>Em 2024, o Programa Renove avançou no desenvolvimento de dois projetos estratégicos: (1) a certificação de produtos carbono neutro por meio da linha Zero Carbon Impact, onde 5,32% dos animais abatidos pela Companhia foram adquiridos de fazendas certificadas neste protocolo e (2) a estruturação da originação de créditos de carbono. Além disso, registramos progressos significativos na implementação do nosso Projeto Piloto de Redução das Emissões de Metano Entérico, voltado à adoção de práticas nutricionais e de manejo mais sustentáveis na cadeia produtiva.</t>
  </si>
  <si>
    <r>
      <t xml:space="preserve">Em 2024, ampliamos nossos esforços no Programa Renove, impulsionando iniciativas voltadas à descarbonização da agropecuária, com foco em inovação e sustentabilidade da cadeia produtiva. No ano, 5,32% dos animais abatidos pela Companhia foram adquiridos de fazendas certificadas no protocolo Carbon Neutral. Veja nossos avanços:​
</t>
    </r>
    <r>
      <rPr>
        <b/>
        <sz val="12"/>
        <color theme="1"/>
        <rFont val="Montserrat"/>
      </rPr>
      <t>Certificação de Produtos Carbono Neutro​</t>
    </r>
    <r>
      <rPr>
        <sz val="12"/>
        <color theme="1"/>
        <rFont val="Montserrat"/>
      </rPr>
      <t xml:space="preserve">
*Expansão da certificação para 16 novas fazendas fornecedoras no Brasil e 108 no Uruguai;​
*Certificação das unidades industriais de Mirassol d’Oeste (MT) e Palmeiras de Goiás (GO), com expansão para Araguaína (TO) e inclusão da unidade BPU, em Durazno (Uruguai) — totalizando 7 unidades certificadas;​
* Implementação de ferramentas de cálculo de emissões alinhadas ao GHG Protocol para Agricultura e Pecuária (WRI, 2015) e às Diretrizes do IPCC (2019), viabilizando a neutralização da pegada de carbono das fazendas certificadas e de todo o processo industrial e logístico.​
</t>
    </r>
    <r>
      <rPr>
        <b/>
        <sz val="12"/>
        <color theme="1"/>
        <rFont val="Montserrat"/>
      </rPr>
      <t>Fortalecimento das Estratégias com Pecuaristas Parceiros​</t>
    </r>
    <r>
      <rPr>
        <sz val="12"/>
        <color theme="1"/>
        <rFont val="Montserrat"/>
      </rPr>
      <t xml:space="preserve">
Reforçamos as estratégias promovidas junto aos pecuaristas por meio do Programa Renove, com foco em capacitação e assistência técnica nas seguintes frentes:​
* Planejamento e recuperação de pastagens;​
* Implantação do pastejo rotacionado;​
* Adoção de sistemas integrados (ILPF);​
* Dietas estratégicas para redução do metano entérico;​
* Aumento da produtividade animal por meio de melhorias genéticas.</t>
    </r>
  </si>
  <si>
    <t>Aplicar metodologias internacionalmente reconhecidas e com rigor científico para mensurar a pegada de carbono de fazendas, dentro de um sistema monitorado, relatado e verificado, e apoiar a implementação de práticas de baixa emissão de carbono;</t>
  </si>
  <si>
    <t>Desenvolvimento de um protocolo de Medição, Relato e Verificação (MRV) para o agronegócio</t>
  </si>
  <si>
    <t xml:space="preserve">Aplicações, por meio do Programa Renove, de estratégias que incentivem os pecuaristas, como: gestão planejada de pastagens, pastejo rotacionado, implementação de sistemas integrados (ILPF), aumento da produtividade animal por meio de uma melhor genética e dieta estratégica para reduzir o metano entérico. </t>
  </si>
  <si>
    <t xml:space="preserve">As fazendas participantes do Programa Renove passam por um rigoroso processo de diagnóstico técnico para contabilizar as emissões em todas as etapas da cadeia produtiva da carne — desde a produção do gado de corte até o transporte da matéria-prima e o processamento industrial da proteína animal.
Anualmente, o programa aprimora a coleta de dados, a ferramenta de cálculo e a validação das emissões, aumentando a credibilidade e a transparência do processo. O cálculo de emissões está alinhado ao GHG Protocol para Agricultura e Pecuária (WRI, 2015) e às Diretrizes do IPCC (2019) e passa por verificação e certificação de terceira parte. As fazendas desfrutam de apoio do corpo técnico do Programa Renove na identificação e implementação de práticas de baixa emissão de carbono
</t>
  </si>
  <si>
    <t xml:space="preserve"> Bem-estar Animal (metas globais para todas as espécies)</t>
  </si>
  <si>
    <t>Até 2040, não utilizar antibióticos de forma profilática e metafilática em 80% da cadeia global de produtos de origem animal</t>
  </si>
  <si>
    <t xml:space="preserve">Para informações detalhadas acesse o Relatório de Bem-estar Animal: minervafoods.com/relatorios/ 
</t>
  </si>
  <si>
    <r>
      <t xml:space="preserve">% de fornecedores que reportaram </t>
    </r>
    <r>
      <rPr>
        <b/>
        <sz val="12"/>
        <color theme="1"/>
        <rFont val="Montserrat"/>
      </rPr>
      <t>não</t>
    </r>
    <r>
      <rPr>
        <sz val="12"/>
        <color theme="1"/>
        <rFont val="Montserrat"/>
      </rPr>
      <t xml:space="preserve"> utilizar antibióticos de forma profilática e /ou metafilática</t>
    </r>
  </si>
  <si>
    <t>Em mapeamento</t>
  </si>
  <si>
    <t>Atualmente a Minerva Foods tem 66,5% da sua cadeia de fornecimento mapeada para requisitos de bem-estar animal. O objetivo é alcançar 100% de mapeamento até 2028, e realizar todas as adequações para que até 2040 a meta seja atingida.</t>
  </si>
  <si>
    <t>Não utilizar animais clonados na cadeia global da companhia</t>
  </si>
  <si>
    <t>% de animais clonados</t>
  </si>
  <si>
    <t>Posicionamento expresso na Política de Bem-estar Animal da Minerva Foods. Não é permitido o uso de animais geneticamente modificados, clonados ou que tenham utilizado hormônios promotores de crescimento em sua cadeia produtiva. https://minervafoods.com/wp-content/uploads/2023/05/POL.GLB-M009-Bem-Estar-animal-CNC.pdf</t>
  </si>
  <si>
    <t>Não utilizar animais geneticamente modificados na cadeia global da companhia</t>
  </si>
  <si>
    <t>% de animais geneticamente modificados</t>
  </si>
  <si>
    <t>Não utilizar hormônios de crescimento na cadeia global da companhia</t>
  </si>
  <si>
    <t>% de uso de hormônio de crescimento</t>
  </si>
  <si>
    <t>Atuar em formas de reduzir a dependência de alimentos de origem animal através da diminuição de resíduos, melhor utilização da matéria-prima, mudanças no foco dos negócios, diversificação de proteínas e diversificação de novos produtos por meio de reformulações, com âmbito de atuação global na empresa.</t>
  </si>
  <si>
    <t>Recorrente</t>
  </si>
  <si>
    <t>A Minerva Foods possui estratégias de negócio bem definidas em relação a redução da dependência de alimentos de origem animal, que se baseiam na diminuição de resíduos – Minerva Biodiesel, melhor utilização da matéria-prima – Minerva Casings; Minerva Ingredients; Minerva Leather; mudanças no foco dos negócios – iniciativa de Corporate Venture Capital, investindo em startups que fomentam negócios que vão além da cadeia de valor da proteína animal, e por meio da subsidiária MyCarbon. A Minerva Foods também investe na produção e comercialização de produtos com proteínas alternativas, tendo em seu portifólio milanesas de soja e medalhões.</t>
  </si>
  <si>
    <t>Até 2023, substituir o ingrediente ovo de toda (100%) linha de patês tradicional por produtos de origem vegetal (e.g., farinha de batata).</t>
  </si>
  <si>
    <r>
      <t>% da linha de patês tradicionais que</t>
    </r>
    <r>
      <rPr>
        <b/>
        <sz val="12"/>
        <color theme="1"/>
        <rFont val="Montserrat"/>
      </rPr>
      <t xml:space="preserve"> não</t>
    </r>
    <r>
      <rPr>
        <sz val="12"/>
        <color theme="1"/>
        <rFont val="Montserrat"/>
      </rPr>
      <t xml:space="preserve"> levam ovo em sua formulação</t>
    </r>
  </si>
  <si>
    <t>Entre 2022 e 2023, a Companhia conduziu testes que viabilizaram a reformulação da linha de patês tradicional, com a substituição do ovo em pó por ingredientes de origem vegetal, como farinha de batata. Em 2023, a substituição foi concluída, resultando na eliminação completa do ovo em pó da formulação e na redução de aproximadamente 1 tonelada do insumo adquirido no ano.</t>
  </si>
  <si>
    <t>Até 2024, obter certificação em bem-estar animal de todas as unidades fabris</t>
  </si>
  <si>
    <t>% de unidades certificadas</t>
  </si>
  <si>
    <r>
      <t xml:space="preserve">Em 2023, a Minerva Foods teve 100% de seus processos de abate de bovinos certificados em bem-estar animal pelo protocolo do </t>
    </r>
    <r>
      <rPr>
        <i/>
        <sz val="12"/>
        <color theme="1"/>
        <rFont val="Montserrat"/>
      </rPr>
      <t>North American Meat Institute</t>
    </r>
    <r>
      <rPr>
        <sz val="12"/>
        <color theme="1"/>
        <rFont val="Montserrat"/>
      </rPr>
      <t xml:space="preserve"> (NAMI), por meio de auditorias não anunciadas. Além disso, todo o abate de ovinos na Austrália é certificado pela </t>
    </r>
    <r>
      <rPr>
        <i/>
        <sz val="12"/>
        <color theme="1"/>
        <rFont val="Montserrat"/>
      </rPr>
      <t>Australian Livestock Processing Industry Animal Welfare Certification System</t>
    </r>
    <r>
      <rPr>
        <sz val="12"/>
        <color theme="1"/>
        <rFont val="Montserrat"/>
      </rPr>
      <t xml:space="preserve"> (AAWCS).</t>
    </r>
  </si>
  <si>
    <t xml:space="preserve"> Bem-estar Animal (metas globais espécies-específicas)</t>
  </si>
  <si>
    <t xml:space="preserve">Estabelecemos 54 metas de Bem-Estar Animal, considerando as melhores práticas do mercado, recomendações de órgãos internacionalmente reconhecidos e benchmarking.As metas relacionadas a espécies específicas estão detalhadas no Relatório de Bem-Estar Animal: </t>
  </si>
  <si>
    <t xml:space="preserve">Finalizamos 2024 com 29 compromissos alcançados (53,7%) . O detalhamento do progresso frente aos compromissos por espécie pode ser acessado no Relatório Anual de Bem-Estar Animal disponível no website da Companhia: minervafoods.com/relatorios/ </t>
  </si>
  <si>
    <r>
      <rPr>
        <b/>
        <sz val="12"/>
        <color theme="1"/>
        <rFont val="Montserrat"/>
      </rPr>
      <t xml:space="preserve">Notas: </t>
    </r>
    <r>
      <rPr>
        <sz val="12"/>
        <color theme="1"/>
        <rFont val="Montserrat"/>
      </rPr>
      <t>A Minerva Foods atualiza trimestralmente seu público de interesse quanto aos avanços em seus Compromissos. Os dados são disponibilizados nos relatórios trimestrais de resultados no site de Relação com Investidores¹ e também na aba Compromissos com a Sustentabilidade² no site institucional.
1. http://ri.minervafoods.com/resultados-trimestrais/ 
2. https://www.minervafoods.com/sustentabilidade/compromisso/ 
3. Considera emissões de escopo 2 neutralizadas por meio da compra de Certificados de Energia Renovável (I-REC).
4. TPA (Tonelada Produzida Acabada) considerando a produção de carne in natura, produtos processados, subprodutos do abate, biodiesel e couro.</t>
    </r>
  </si>
  <si>
    <t>Materialidade</t>
  </si>
  <si>
    <t>Pilares estratégicos</t>
  </si>
  <si>
    <t>Temas materiais</t>
  </si>
  <si>
    <t>Descrição</t>
  </si>
  <si>
    <t>Indicadores relacionados</t>
  </si>
  <si>
    <t xml:space="preserve">Riscos </t>
  </si>
  <si>
    <t xml:space="preserve">Oportunidades </t>
  </si>
  <si>
    <t xml:space="preserve">Dedicação ao Planeta </t>
  </si>
  <si>
    <t>Gestão Ambiental</t>
  </si>
  <si>
    <r>
      <rPr>
        <b/>
        <sz val="12"/>
        <color theme="1"/>
        <rFont val="Montserrat"/>
      </rPr>
      <t>Tópicos relacionados:</t>
    </r>
    <r>
      <rPr>
        <sz val="12"/>
        <color theme="1"/>
        <rFont val="Montserrat"/>
      </rPr>
      <t xml:space="preserve"> 
• Eficiência energética 
• Água e efluentes 
• Resíduos
• Impulsionando a circularidade 
A gestão ambiental abrange diversas ações, como eficiência energética, gestão de águas e efluentes, e gestão de resíduos, além de iniciativas para promover a circularidade dos produtos. No setor de proteínas animais, a dependência dos recursos naturais para a continuidade do negócio requer ações de manutenção periódica. </t>
    </r>
  </si>
  <si>
    <r>
      <rPr>
        <b/>
        <sz val="12"/>
        <color theme="1"/>
        <rFont val="Montserrat"/>
      </rPr>
      <t>GRI:</t>
    </r>
    <r>
      <rPr>
        <sz val="12"/>
        <color theme="1"/>
        <rFont val="Montserrat"/>
      </rPr>
      <t xml:space="preserve"> 301-1; 302-1; 302-3; 302-4, 303-3; 303-4; 303-5; 306-3; 306-4; 306-5. 
</t>
    </r>
    <r>
      <rPr>
        <b/>
        <sz val="12"/>
        <color theme="1"/>
        <rFont val="Montserrat"/>
      </rPr>
      <t>GRI Setorial:</t>
    </r>
    <r>
      <rPr>
        <sz val="12"/>
        <color theme="1"/>
        <rFont val="Montserrat"/>
      </rPr>
      <t xml:space="preserve"> 13.7.4; 13.7.5; 13.7.6;13.8.4; 13.8.5; 13.8.6. 
</t>
    </r>
    <r>
      <rPr>
        <b/>
        <sz val="12"/>
        <color theme="1"/>
        <rFont val="Montserrat"/>
      </rPr>
      <t>SASB:</t>
    </r>
    <r>
      <rPr>
        <sz val="12"/>
        <color theme="1"/>
        <rFont val="Montserrat"/>
      </rPr>
      <t xml:space="preserve"> FB-MP-130a.1, FB-MP-140a; FB-MP-160a.1.</t>
    </r>
  </si>
  <si>
    <t>• Sanções e passivos ambientais por não conformidade com normas regulatórias;
• Reputação afetada por incidentes ambientais;
• Custos elevados com remediação ambiental e adequações legais.</t>
  </si>
  <si>
    <t xml:space="preserve">• Redução de custos com água, energia e resíduos por meio da ecoeficiência;
• Fortalecimento da imagem institucional junto a investidores e consumidores conscientes;
• Ampliação do acesso a financiamentos verdes e incentivos fiscais. </t>
  </si>
  <si>
    <t xml:space="preserve">Pecuária Sustentável </t>
  </si>
  <si>
    <r>
      <rPr>
        <b/>
        <sz val="12"/>
        <color theme="1"/>
        <rFont val="Montserrat"/>
      </rPr>
      <t>Tópicos relacionados:</t>
    </r>
    <r>
      <rPr>
        <sz val="12"/>
        <color theme="1"/>
        <rFont val="Montserrat"/>
      </rPr>
      <t xml:space="preserve">
• Gestão da cadeia de fornecedores (rastreabilidade)
• Produtos e serviços sustentáveis 
A gestão eficaz da cadeia de fornecimento é essencial para a pecuária sustentável devido à sua dependência de uma ampla rede de fornecedores. Avaliação, monitoramento e engajamento são fundamentais para minimizar riscos reputacionais. Além disso, oferecer alternativas sustentáveis alinhadas com a demanda dos consumidores pode impulsionar o crescimento das receitas e melhorar as margens, destacando a importância de atender a padrões sustentáveis sob premissas regulatórias e de partes interessadas. </t>
    </r>
  </si>
  <si>
    <r>
      <rPr>
        <b/>
        <sz val="12"/>
        <color theme="1"/>
        <rFont val="Montserrat"/>
      </rPr>
      <t>GRI:</t>
    </r>
    <r>
      <rPr>
        <sz val="12"/>
        <color theme="1"/>
        <rFont val="Montserrat"/>
      </rPr>
      <t xml:space="preserve"> 308-1; 308-2;414-1; 414-2. 
</t>
    </r>
    <r>
      <rPr>
        <b/>
        <sz val="12"/>
        <color theme="1"/>
        <rFont val="Montserrat"/>
      </rPr>
      <t xml:space="preserve">GRI Setorial: </t>
    </r>
    <r>
      <rPr>
        <sz val="12"/>
        <color theme="1"/>
        <rFont val="Montserrat"/>
      </rPr>
      <t xml:space="preserve">13.23.3
</t>
    </r>
    <r>
      <rPr>
        <b/>
        <sz val="12"/>
        <color theme="1"/>
        <rFont val="Montserrat"/>
      </rPr>
      <t xml:space="preserve">SASB: </t>
    </r>
    <r>
      <rPr>
        <sz val="12"/>
        <color theme="1"/>
        <rFont val="Montserrat"/>
      </rPr>
      <t xml:space="preserve">FB-MP-410.1, FB-MP-430a.2; FB-MP-440a
</t>
    </r>
    <r>
      <rPr>
        <b/>
        <sz val="12"/>
        <color theme="1"/>
        <rFont val="Montserrat"/>
      </rPr>
      <t>Indicadores próprios:</t>
    </r>
    <r>
      <rPr>
        <sz val="12"/>
        <color theme="1"/>
        <rFont val="Montserrat"/>
      </rPr>
      <t xml:space="preserve"> MF-3; MF-4: MF-5; MF-6..</t>
    </r>
  </si>
  <si>
    <t xml:space="preserve">• Perda de mercados por falhas na rastreabilidade ou vínculos com desmatamento ilegal;
• Risco reputacional associado à origem da matéria-prima;
• Pressões regulatórias e comerciais em mercados mais exigentes. </t>
  </si>
  <si>
    <t xml:space="preserve">• Diferenciação de mercado com produtos certificados;
• Melhoria da produtividade com boas práticas agropecuárias;
• Fortalecimento da imagem institucional junto a investidores e consumidores conscientes;
• Acesso a novos mercados e parcerias com compradores que exigem critérios ESG. </t>
  </si>
  <si>
    <t xml:space="preserve">Biodiversidade e Impactos Ecológicos </t>
  </si>
  <si>
    <r>
      <rPr>
        <b/>
        <sz val="12"/>
        <color theme="1"/>
        <rFont val="Montserrat"/>
      </rPr>
      <t>Tópicos relacionados:</t>
    </r>
    <r>
      <rPr>
        <sz val="12"/>
        <color theme="1"/>
        <rFont val="Montserrat"/>
      </rPr>
      <t xml:space="preserve">
• Gestão da biodiversidade
• Poluição e impactos ecológicos do negócio
O aumento da demanda por recursos naturais e práticas atuais representam sérios riscos para a biodiversidade e, consequentemente, para a estabilidade dos ecossistemas. A fim de lidar com essa questão, faz-se necessário uma gestão ativa, capaz de minimizar impactos prejudiciais, como perda da biodiversidade, destruição de habitats e desmatamento ao longo de todo o ciclo de vida dos produtos. </t>
    </r>
  </si>
  <si>
    <r>
      <rPr>
        <b/>
        <sz val="12"/>
        <color theme="1"/>
        <rFont val="Montserrat"/>
      </rPr>
      <t>GRI:</t>
    </r>
    <r>
      <rPr>
        <sz val="12"/>
        <color theme="1"/>
        <rFont val="Montserrat"/>
      </rPr>
      <t xml:space="preserve"> 304-1
</t>
    </r>
    <r>
      <rPr>
        <b/>
        <sz val="12"/>
        <color theme="1"/>
        <rFont val="Montserrat"/>
      </rPr>
      <t>GRI Setorial:</t>
    </r>
    <r>
      <rPr>
        <sz val="12"/>
        <color theme="1"/>
        <rFont val="Montserrat"/>
      </rPr>
      <t xml:space="preserve"> 13.3.2</t>
    </r>
  </si>
  <si>
    <t>• Risco reputacional associado à origem da matéria-prima;
• Redução da resiliência dos ecossistemas impacta a estabilidade climática, aumentando eventos extremos que afetam operações;
• Multas, embargos e sanções devido a descumprimentos relacionados ao uso inadequado do solo e impactos à fauna e flora.</t>
  </si>
  <si>
    <t>• Ampliação do acesso a financiamentos verdes e incentivos fiscais. 
• Adoção de soluções de mapeamento via satélite, monitoramento de biomas e inteligência artificial para garantir cadeias livres de desmatamento;
• Contribuição para conservação de ecossistemas, aumentando a resiliência climática e estabilidade das atividades agrícolas.</t>
  </si>
  <si>
    <t>Mudanças Climáticas</t>
  </si>
  <si>
    <r>
      <rPr>
        <b/>
        <sz val="12"/>
        <color theme="1"/>
        <rFont val="Montserrat"/>
      </rPr>
      <t>Tópicos relacionados:</t>
    </r>
    <r>
      <rPr>
        <sz val="12"/>
        <color theme="1"/>
        <rFont val="Montserrat"/>
      </rPr>
      <t xml:space="preserve">
• Emissões de gases de efeito estufa
• Combate as mudanças climáticas
O setor agropecuário é responsável por emissões consideráveis de gases de efeito estufa (GEE). Regulamentações futuras sobre emissões podem acarretar custos operacionais e/ou de conformidade adicionais, incentivando a implementação de novas tecnologias para mitigação desses danos e proporcionando ganhos econômicos e avanços estratégicos em direção a práticas mais sustentáveis. </t>
    </r>
  </si>
  <si>
    <r>
      <rPr>
        <b/>
        <sz val="12"/>
        <color theme="1"/>
        <rFont val="Montserrat"/>
      </rPr>
      <t>GRI:</t>
    </r>
    <r>
      <rPr>
        <sz val="12"/>
        <color theme="1"/>
        <rFont val="Montserrat"/>
      </rPr>
      <t xml:space="preserve"> 305-1; 305-2; 305-3; 305-4; 305-5
</t>
    </r>
    <r>
      <rPr>
        <b/>
        <sz val="12"/>
        <color theme="1"/>
        <rFont val="Montserrat"/>
      </rPr>
      <t>GRI Setorial:</t>
    </r>
    <r>
      <rPr>
        <sz val="12"/>
        <color theme="1"/>
        <rFont val="Montserrat"/>
      </rPr>
      <t xml:space="preserve"> 13.1.2; 13.1.3; 13.1.4; 13.1.5; 13.1.6
</t>
    </r>
    <r>
      <rPr>
        <b/>
        <sz val="12"/>
        <color theme="1"/>
        <rFont val="Montserrat"/>
      </rPr>
      <t>SASB</t>
    </r>
    <r>
      <rPr>
        <sz val="12"/>
        <color theme="1"/>
        <rFont val="Montserrat"/>
      </rPr>
      <t>: FB-MP-110a.1; FB-MP-110a.2
Recomendações TCFD</t>
    </r>
  </si>
  <si>
    <t>• Pressões regulatórias e comerciais em mercados mais exigentes.
• Exposição a políticas de precificação de carbono e tributos climáticos; 
• Riscos físicos associados a eventos extremos (secas, enchentes, interrupções logísticas e etc);
• Impactos sobre a produtividade agropecuária e custos operacionais.</t>
  </si>
  <si>
    <t>• Originação e comercialização de crédito de carbono;
• Acesso a recursos via programas de descarbonização;
• Melhoria da resiliência climática da cadeia de valor e reputação corporativa.</t>
  </si>
  <si>
    <t xml:space="preserve">Prosperidade da Nossa Gente </t>
  </si>
  <si>
    <t>Saúde. Segurança e Bem-estar do Colaborador</t>
  </si>
  <si>
    <t xml:space="preserve">Na indústria de carnes, os processos operacionais apresentam riscos ocupacionais significativos, o que pode resultar em quedas, acidentes, doenças ou lesões relcionadas às condições de trabalho. O desempenho na gestão da saúde e segurança do trabalho aumenta a confiança dos colaboradores, resultando em maior produtividade, menores taxas de rotatividade e melhores relações com as comunidades ligadas às atividades da Companhia. </t>
  </si>
  <si>
    <r>
      <rPr>
        <b/>
        <sz val="12"/>
        <color theme="1"/>
        <rFont val="Montserrat"/>
      </rPr>
      <t>GRI:</t>
    </r>
    <r>
      <rPr>
        <sz val="12"/>
        <color theme="1"/>
        <rFont val="Montserrat"/>
      </rPr>
      <t xml:space="preserve"> 403-9; 403-10
</t>
    </r>
    <r>
      <rPr>
        <b/>
        <sz val="12"/>
        <color theme="1"/>
        <rFont val="Montserrat"/>
      </rPr>
      <t>GRI Setorial:</t>
    </r>
    <r>
      <rPr>
        <sz val="12"/>
        <color theme="1"/>
        <rFont val="Montserrat"/>
      </rPr>
      <t xml:space="preserve"> 13.19.10; 13.19.11
</t>
    </r>
    <r>
      <rPr>
        <b/>
        <sz val="12"/>
        <color theme="1"/>
        <rFont val="Montserrat"/>
      </rPr>
      <t>SASB:</t>
    </r>
    <r>
      <rPr>
        <sz val="12"/>
        <color theme="1"/>
        <rFont val="Montserrat"/>
      </rPr>
      <t xml:space="preserve"> FB-MP-320a.1</t>
    </r>
  </si>
  <si>
    <t>• Acidentes e doenças ocupacionais que possam afetar a produtividade, gerando passivos trabalhistas;
• Alto turnover e absenteísmo em unidades produtivas;
• Reputação negativa associada a condições precárias de trabalho.</t>
  </si>
  <si>
    <t>• Retenção de talentos por meio de programas de saúde e segurança eficazes;
• Reforço da cultura organizacional e engajamento de equipes;
• Melhoria nos indicadores ESG monitorados por investidores.</t>
  </si>
  <si>
    <t>Responsabilidade social</t>
  </si>
  <si>
    <r>
      <rPr>
        <b/>
        <sz val="12"/>
        <color theme="1"/>
        <rFont val="Montserrat"/>
      </rPr>
      <t xml:space="preserve">Tópicos relacionados: </t>
    </r>
    <r>
      <rPr>
        <sz val="12"/>
        <color theme="1"/>
        <rFont val="Montserrat"/>
      </rPr>
      <t xml:space="preserve">
• Boas práticas trabalhistas e respeito aos Direitos Humanos na operação
• Impacto nas comunidades
O setor agropecuário enfrenta desafios relacionados aos direitos fundamentais dos trabalhadores, como trabalho infantil, forçado, salários insuficientese longas jornadas de trabalho, devido à sua dependência significativa de cadeias de abastecimento e mão-de-obra intensiva. Reconhecendo a capacidade de gerar impactos positivos ou negativos na sociedade e no meio ambiente, a gestão dos impactos nas comunidades afetadas pelos projetos da Companhia torna-se crucial. </t>
    </r>
  </si>
  <si>
    <r>
      <rPr>
        <b/>
        <sz val="12"/>
        <color theme="1"/>
        <rFont val="Montserrat"/>
      </rPr>
      <t>GRI:</t>
    </r>
    <r>
      <rPr>
        <sz val="12"/>
        <color theme="1"/>
        <rFont val="Montserrat"/>
      </rPr>
      <t xml:space="preserve"> 2-30; 202-1; 203-1; 203-2; 401-1; 401-3; 405-2; 406-1; 413-1
</t>
    </r>
    <r>
      <rPr>
        <b/>
        <sz val="12"/>
        <color theme="1"/>
        <rFont val="Montserrat"/>
      </rPr>
      <t>GRI Setorial:</t>
    </r>
    <r>
      <rPr>
        <sz val="12"/>
        <color theme="1"/>
        <rFont val="Montserrat"/>
      </rPr>
      <t xml:space="preserve"> 13.12.2; 13.15.3; 13.15.4; 13.21.2; 13.21.3; 13.22.3; 13.22.4</t>
    </r>
  </si>
  <si>
    <t>• Baixa aceitação social em territórios de operação;
• Conflitos com comunidades locais por impactos diretos ou indiretos;
• Críticas públicas à ausência de contribuição para o desenvolvimento local.</t>
  </si>
  <si>
    <t xml:space="preserve">• Fortalecimento da relação com comunidades e governos locais;
• Geração de valor compartilhado com stakeholders dos territórios;
• Alinhamento com critérios sociais de avaliação ESG e melhoria reputacional. </t>
  </si>
  <si>
    <t>Qualidade do Produto e Bem-estar Animal</t>
  </si>
  <si>
    <t>Bem-estar do Consumidor</t>
  </si>
  <si>
    <r>
      <rPr>
        <b/>
        <sz val="12"/>
        <color theme="1"/>
        <rFont val="Montserrat"/>
      </rPr>
      <t xml:space="preserve">Tópicos relacionados: </t>
    </r>
    <r>
      <rPr>
        <sz val="12"/>
        <color theme="1"/>
        <rFont val="Montserrat"/>
      </rPr>
      <t xml:space="preserve">
• Bem-estar do consumidor e qualidade e segurança dos alimentos 
• Acesso e acessibilidade à nutrição
A comercialização de produtos agropecuários demanda a manutenção de sua qualidade e segurança para proteger a saúde humana e animal de riscos de contaminação por patógenos e produtos químicos. A gestão adequada nos processos agrícolas, transporte, armazenamento e práticas de manuseio é fundamental para garantir conformidade com as diretrizes de segurança. </t>
    </r>
  </si>
  <si>
    <r>
      <rPr>
        <b/>
        <sz val="12"/>
        <color theme="1"/>
        <rFont val="Montserrat"/>
      </rPr>
      <t>GRI Setorial:</t>
    </r>
    <r>
      <rPr>
        <sz val="12"/>
        <color theme="1"/>
        <rFont val="Montserrat"/>
      </rPr>
      <t xml:space="preserve"> 13.10.4; 13.10.5
</t>
    </r>
    <r>
      <rPr>
        <b/>
        <sz val="12"/>
        <color theme="1"/>
        <rFont val="Montserrat"/>
      </rPr>
      <t>SASB:</t>
    </r>
    <r>
      <rPr>
        <sz val="12"/>
        <color theme="1"/>
        <rFont val="Montserrat"/>
      </rPr>
      <t xml:space="preserve"> FB-MP-250a.1; FB-MP-250a.2; FB-MP-250a.3
</t>
    </r>
    <r>
      <rPr>
        <b/>
        <sz val="12"/>
        <color theme="1"/>
        <rFont val="Montserrat"/>
      </rPr>
      <t xml:space="preserve">Indicadores Próprios: </t>
    </r>
    <r>
      <rPr>
        <sz val="12"/>
        <color theme="1"/>
        <rFont val="Montserrat"/>
      </rPr>
      <t>MF-3; MF-6; MF-7</t>
    </r>
  </si>
  <si>
    <t>• Questionamentos sobre qualidade, rastreabilidade e segurança de produtos;
• Reações negativas em casos de contaminação, recalls ou falhas nos processos de embalagem e rotulagem;
• Crescente exigência por transparência nas informações de origem e impacto dos produtos.</t>
  </si>
  <si>
    <t xml:space="preserve">•  Posicionamento como referência em qualidade e informações seguras disponibilizadas ao consumidor;
• Uso de QR Codes, DPPs e demais ferramentas para oferecer rastreabilidade total;
• Fidelização de consumidores conscientes e premiumização de produtos. </t>
  </si>
  <si>
    <t>Bem-estar Animal</t>
  </si>
  <si>
    <t xml:space="preserve">A demanda dos consumidores tem impulsionado mudanças nas práticas da indústria, como a eliminação do uso de estruturas que restrinjam consideravemente a mobilidade dos animais e sua qualidade de vida. Ao nos anteciparmos frente às novas tendências e normas do mercado, seremos capazes de aumentar a presença da Comanhia e sua confiabilidade perante o mercado consumidor. </t>
  </si>
  <si>
    <r>
      <rPr>
        <b/>
        <sz val="12"/>
        <color theme="1"/>
        <rFont val="Montserrat"/>
      </rPr>
      <t>GRI Setorial:</t>
    </r>
    <r>
      <rPr>
        <sz val="12"/>
        <color theme="1"/>
        <rFont val="Montserrat"/>
      </rPr>
      <t xml:space="preserve"> 13.11.2
</t>
    </r>
    <r>
      <rPr>
        <b/>
        <sz val="12"/>
        <color theme="1"/>
        <rFont val="Montserrat"/>
      </rPr>
      <t>SASB:</t>
    </r>
    <r>
      <rPr>
        <sz val="12"/>
        <color theme="1"/>
        <rFont val="Montserrat"/>
      </rPr>
      <t xml:space="preserve"> FB-MP-160a.3; FB-MP-410a.3
</t>
    </r>
    <r>
      <rPr>
        <b/>
        <sz val="12"/>
        <color theme="1"/>
        <rFont val="Montserrat"/>
      </rPr>
      <t>Indicadores Próprios:</t>
    </r>
    <r>
      <rPr>
        <sz val="12"/>
        <color theme="1"/>
        <rFont val="Montserrat"/>
      </rPr>
      <t xml:space="preserve"> MF-4; MF-5</t>
    </r>
  </si>
  <si>
    <t xml:space="preserve">• Denúncias ou rejeição por práticas inadequadas no manejo animal;
• Perda de acesso a mercados com padrões mais exigentes;
• Danos reputacionais e jurídicos em caso de não conformidade. </t>
  </si>
  <si>
    <t xml:space="preserve">• Certificação de protocolos de bem-estar animal e marketing positivo;
• Melhoria da produtividade e da qualidade da carne por meio de manejo humanitário;
• Cumprimento de exigências legais e de clientes estratégicos. </t>
  </si>
  <si>
    <t xml:space="preserve">Administração Sólida e Comprometida </t>
  </si>
  <si>
    <t xml:space="preserve">Mercado de Atuação </t>
  </si>
  <si>
    <t xml:space="preserve">O mercado é rsultado de diversas relações, que desencadeiam a geração de valor por meio da comercialização de um bem, seja ele durável ou não. A geração de valor pode ser potencializada a partir de melhorias que afetam todo o ecossistema da Companhia e seus diferentes agentes. 
Estar preparado para propor soluções e disponibilizar ao consumidor o produto que ele deseja gera destaque, proporcionando melhores oportunidades de crescimento do negócio. </t>
  </si>
  <si>
    <r>
      <rPr>
        <b/>
        <sz val="12"/>
        <color theme="1"/>
        <rFont val="Montserrat"/>
      </rPr>
      <t xml:space="preserve">GRI: </t>
    </r>
    <r>
      <rPr>
        <sz val="12"/>
        <color theme="1"/>
        <rFont val="Montserrat"/>
      </rPr>
      <t xml:space="preserve">2-6; 201-1
</t>
    </r>
    <r>
      <rPr>
        <b/>
        <sz val="12"/>
        <color theme="1"/>
        <rFont val="Montserrat"/>
      </rPr>
      <t xml:space="preserve">GRI Setorial: </t>
    </r>
    <r>
      <rPr>
        <sz val="12"/>
        <color theme="1"/>
        <rFont val="Montserrat"/>
      </rPr>
      <t xml:space="preserve">13.22.2
</t>
    </r>
    <r>
      <rPr>
        <b/>
        <sz val="12"/>
        <color theme="1"/>
        <rFont val="Montserrat"/>
      </rPr>
      <t>SASB:</t>
    </r>
    <r>
      <rPr>
        <sz val="12"/>
        <color theme="1"/>
        <rFont val="Montserrat"/>
      </rPr>
      <t xml:space="preserve"> FB-MP-000.A; FB-MP-250a.4</t>
    </r>
  </si>
  <si>
    <t>• Volatilidade de preços e barreiras comerciais em mercado-chave;
• Mudanças regulatórias (sanitárias, ambientais e comerciais) que impactam as exportações;
• Dependência elevada de poucos mercados compradores.</t>
  </si>
  <si>
    <t xml:space="preserve">• Diversificação geográfica e aumento da competitividade global;
• Ampliação da atuação com linhas de produtos diferenciados; 
• Expansão em mercados com demanda crescente por proteínas. </t>
  </si>
  <si>
    <t>Ética, Integridade e Compliance</t>
  </si>
  <si>
    <t xml:space="preserve">A abordagem da Companhia sobre a gestão de riscos e oportunidades relacionadas à condução ética dos negócios inclui sensibilidade às normas comerciais em constantes evoluções, abrangendo aspectos como fraude, corrupção, suborno e responsabilidades fiduciárias.
Isso envolve prestar serviços de acordo com os mais altos padrões profissionais e étios da indústria, com base em treinamento adequado dos funcionários e implemntação de políticas e procedimentos para assegurar a imparcialidade e precisão dos serviços prestados. </t>
  </si>
  <si>
    <r>
      <rPr>
        <b/>
        <sz val="12"/>
        <color theme="1"/>
        <rFont val="Montserrat"/>
      </rPr>
      <t xml:space="preserve">GRI: </t>
    </r>
    <r>
      <rPr>
        <sz val="12"/>
        <color theme="1"/>
        <rFont val="Montserrat"/>
      </rPr>
      <t xml:space="preserve">205-1; 205-2; 205-3
</t>
    </r>
    <r>
      <rPr>
        <b/>
        <sz val="12"/>
        <color theme="1"/>
        <rFont val="Montserrat"/>
      </rPr>
      <t xml:space="preserve">GRI Setorial: </t>
    </r>
    <r>
      <rPr>
        <sz val="12"/>
        <color theme="1"/>
        <rFont val="Montserrat"/>
      </rPr>
      <t xml:space="preserve">13.26.2; 13.26.3; 13.26.4
</t>
    </r>
    <r>
      <rPr>
        <b/>
        <sz val="12"/>
        <color theme="1"/>
        <rFont val="Montserrat"/>
      </rPr>
      <t xml:space="preserve">Indicadores Próprios: </t>
    </r>
    <r>
      <rPr>
        <sz val="12"/>
        <color theme="1"/>
        <rFont val="Montserrat"/>
      </rPr>
      <t>MF-2</t>
    </r>
  </si>
  <si>
    <t>• Sanções legais e danos à reputação por falhas em compliance ou corrupção;
• Perda de credibilidade junto a investidores e stakeholders;
• Investigações que podem afetar contratos públicos e privados.</t>
  </si>
  <si>
    <t xml:space="preserve">• Reforço da governança e das ações de controles internos;
• Atração de capital ESG e melhoria de ratings de sustentabilidade;
• Transparência e ética como pilares de confiança com parceiros e clientes. </t>
  </si>
  <si>
    <t>DIRETRIZ</t>
  </si>
  <si>
    <t xml:space="preserve"> </t>
  </si>
  <si>
    <t>Variação
24 vs 23</t>
  </si>
  <si>
    <t>OBSERVAÇÕES</t>
  </si>
  <si>
    <r>
      <rPr>
        <sz val="11"/>
        <color theme="1"/>
        <rFont val="Montserrat"/>
      </rPr>
      <t xml:space="preserve">A América do Sul se destaca como uma das regiões mais promissoras do mundo, com abundância de recursos naturais, solos férteis, clima favorável e rica biodiversidade, consolidando-se como potência global em alimentos e protagonista na segurança alimentar. Países como Brasil, Argentina, Uruguai, Colômbia e Paraguai, onde a Minerva Foods atua estrategicamente, oferecem vantagens econômicas e ambientais que impulsionam a cadeia produtiva da carne bovina. A região tem avançado em práticas sustentáveis, como uso de energia renovável, inovação no campo, bem-estar animal e rastreabilidade, além de caminhar para uma agropecuária de baixo carbono.
Com a estratégia de diversificação geográfica, a Minerva Foods fortalece sua posição global, incluindo operações na Austrália — referência em sanidade e acesso a mercados asiáticos — e hubs de distribuição em regiões-chave como Europa, Ásia, Oriente Médio e EUA. 
Com uma cadeia integrada que conecta produtores, indústrias, portos e clientes, a empresa garante resiliência diante de instabilidades geopolíticas e tarifárias. Além disso, 84% da carne comercializada provém de animais criados a pasto com acesso a pasto, promovendo bem-estar animal, qualidade nutricional e práticas de captura de carbono, com destaque para o programa Renove, voltado à pecuária de baixa emissão. Assim, a Minerva Foods se consolida como fornecedora confiável de proteína animal, alinhada aos compromissos globais de sustentabilidade.
</t>
    </r>
    <r>
      <rPr>
        <b/>
        <sz val="11"/>
        <color theme="1"/>
        <rFont val="Montserrat"/>
      </rPr>
      <t xml:space="preserve">ODS RELACIONADOS: </t>
    </r>
    <r>
      <rPr>
        <sz val="11"/>
        <color theme="1"/>
        <rFont val="Montserrat"/>
      </rPr>
      <t xml:space="preserve">
</t>
    </r>
    <r>
      <rPr>
        <sz val="10"/>
        <color theme="1"/>
        <rFont val="Montserrat"/>
      </rPr>
      <t xml:space="preserve">
</t>
    </r>
  </si>
  <si>
    <t>Mercado de atuação</t>
  </si>
  <si>
    <t>Panorama da operação</t>
  </si>
  <si>
    <t>GRI 2-6</t>
  </si>
  <si>
    <t>Unidades de abate e desossa de bovinos</t>
  </si>
  <si>
    <t>Unidades de abate e desossa de ovinos</t>
  </si>
  <si>
    <t>Plantas de industrializados</t>
  </si>
  <si>
    <t>Centros de distribuição</t>
  </si>
  <si>
    <t>Escritórios comerciais</t>
  </si>
  <si>
    <t>Volume de vendas (milhares de tons)</t>
  </si>
  <si>
    <r>
      <rPr>
        <b/>
        <u/>
        <sz val="10"/>
        <color rgb="FF2E5372"/>
        <rFont val="Montserrat"/>
      </rPr>
      <t>Contexto:</t>
    </r>
    <r>
      <rPr>
        <sz val="10"/>
        <color rgb="FF2E5372"/>
        <rFont val="Montserrat"/>
      </rPr>
      <t xml:space="preserve">
Em 2024, a Minerva Foods consolidou um dos maiores ciclos de expansão de sua trajetória, fortalecendo sua posição como a maior exportadora de carne bovina da América do Sul e uma das principais referências globais em proteína animal. O ano foi marcado pela integração de 13 novas unidades industriais e um centro de distribuição em três países — Brasil, Argentina e Chile — resultando em um aumento aproximado de 40% na capacidade produtiva da Companhia. Esse crescimento se refletiu diretamente nos indicadores operacionais, com avanços expressivos no número de unidades, centros logísticos e, consequentemente, no volume de vendas.</t>
    </r>
  </si>
  <si>
    <t>Volume de Produção (TPA)</t>
  </si>
  <si>
    <t>MF3</t>
  </si>
  <si>
    <t>Total de produto acabado (t)</t>
  </si>
  <si>
    <t xml:space="preserve">Em 2024, atualizamos a metodologia de cálculo do TPA (Tonelada Produzida Acabada) para garantir uma métrica mais apurada para calcular os indicadores de intensidade. O TPA é  o total de produtos gerados nas operações industriais, incluindo unidades de abate e desossa, processados e os negócios relacionados Biodiesel, Casings, Leather e Ingredients.
Os indicadores de 2022 e 2023 foram recalculados considerando a nova metodologia de cálculo.
** Planta 8 ficou parada ao longo de 2024.
*** A unidade BPU ficou parada por quatro meses em 2024. 
</t>
  </si>
  <si>
    <t>Brasil (t)</t>
  </si>
  <si>
    <t>Austrália (t)</t>
  </si>
  <si>
    <t>-</t>
  </si>
  <si>
    <t>Argentina (t)</t>
  </si>
  <si>
    <t>Colômbia (t)</t>
  </si>
  <si>
    <t>Paraguai (t)**</t>
  </si>
  <si>
    <t>Uruguai (t)***</t>
  </si>
  <si>
    <t>Animais comprados por tipo de criação</t>
  </si>
  <si>
    <t>Bovinos</t>
  </si>
  <si>
    <t>MF5</t>
  </si>
  <si>
    <t>Total</t>
  </si>
  <si>
    <t>Confinamento</t>
  </si>
  <si>
    <t xml:space="preserve">Pasto </t>
  </si>
  <si>
    <t>Semi confinamento</t>
  </si>
  <si>
    <t>Terminação Intensiva a Pasto (TIP)</t>
  </si>
  <si>
    <t>Ovinos</t>
  </si>
  <si>
    <t>100% dos ovinos são criados a pasto</t>
  </si>
  <si>
    <t>Geração de valor financeiro</t>
  </si>
  <si>
    <t>GRI 201-1</t>
  </si>
  <si>
    <t>Valor Adicionado (R$ milhões)</t>
  </si>
  <si>
    <t>Valor Adicionado destinado aos colaboradores (R$ milhões)</t>
  </si>
  <si>
    <t>Valor Adicionado destinado a impostos, taxas e contribuições</t>
  </si>
  <si>
    <t>Valor Adicionado destinado a remuneração de capital de terceiros (R$ milhões)</t>
  </si>
  <si>
    <t>Valor Adicionado destinado a remuneração de capital próprio (R$ milhões)</t>
  </si>
  <si>
    <t>Receita Bruta (R$ milhões)</t>
  </si>
  <si>
    <t>Receita Líquida (R$ milhões)</t>
  </si>
  <si>
    <t>Lucro Líquido (R$ milhões)</t>
  </si>
  <si>
    <t>n.d</t>
  </si>
  <si>
    <t>A variação no lucro líquido está diretamente relacionada aos investimentos realizados na aquisição de novas unidades, além de ser influenciada por fatores como os impactos cambiais.</t>
  </si>
  <si>
    <r>
      <rPr>
        <b/>
        <u/>
        <sz val="10"/>
        <color rgb="FF2E5372"/>
        <rFont val="Montserrat"/>
      </rPr>
      <t xml:space="preserve">Contexto: </t>
    </r>
    <r>
      <rPr>
        <sz val="10"/>
        <color rgb="FF2E5372"/>
        <rFont val="Montserrat"/>
      </rPr>
      <t xml:space="preserve">
Em 2024, a Minerva Foods reforçou sua resiliência financeira mesmo diante de um cenário internacional desafiador. A estratégia de diversificação geográfica e a liderança nas exportações de carne bovina na América do Sul foram fundamentais para sustentar a geração de valor. A Companhia encerrou o ano com receita líquida de R$ 34,1 bilhões, EBITDA de R$ 3,1 bilhões (margem de 9,2%) e fluxo de caixa livre de R$ 2,4 bilhões, acumulando aproximadamente R$ 9 bilhões em geração de caixa desde 2018.
O bom desempenho foi impulsionado pela demanda aquecida nos principais mercados, como Estados Unidos e China, que representaram 33% e 20% da receita de exportação, respectivamente. As exportações representaram 58% da nossa receita bruta. No mercado interno brasileiro, a receita alcançou R$ 15,3 bilhões, favorecida pela sazonalidade e fortalecimento das marcas locais.
Com investimentos de R$ 747,8 milhões direcionados à expansão e modernização das operações, pudemos avançar no aumento de eficiência e excelência operacional. Esse desempenho financeiro consolidou a posição da Minerva Foods como uma das empresas mais sólidas do setor, aliando disciplina de capital, sustentabilidade e visão de longo prazo para continuar gerando valor aos seus stakeholders. </t>
    </r>
    <r>
      <rPr>
        <b/>
        <sz val="10"/>
        <color rgb="FF2E5372"/>
        <rFont val="Montserrat"/>
      </rPr>
      <t>(FM-MP-250a.4)</t>
    </r>
    <r>
      <rPr>
        <sz val="10"/>
        <color rgb="FF2E5372"/>
        <rFont val="Montserrat"/>
      </rPr>
      <t xml:space="preserve">
</t>
    </r>
  </si>
  <si>
    <t xml:space="preserve">Variação
24 vs 23 </t>
  </si>
  <si>
    <r>
      <t xml:space="preserve">A qualidade e a segurança dos alimentos que produzimos são prioridades absolutas para nós. Nosso sistema de gestão de segurança de alimentos monitora todas as etapas do processo produtivo para assegurar a conformidade de 100% dos produtos. O bem-estar do consumidor é fundamental em um mercado cada vez mais exigente e consciente, assim como garantir a qualidade, segurança e transparência sobre os produtos ao longo de toda a cadeia produtiva é essencial para atender às expectativas dos consumidores e posicionar a Companhia como fornecedor confiável. 
</t>
    </r>
    <r>
      <rPr>
        <b/>
        <sz val="11"/>
        <color theme="1"/>
        <rFont val="Montserrat"/>
      </rPr>
      <t xml:space="preserve">
ODS RELACIONADOS:
</t>
    </r>
  </si>
  <si>
    <t>Percentual de volume comprado submetido à verificação de conformidade com normas de produção responsável reconhecidas internacionalmente, discriminado por norma</t>
  </si>
  <si>
    <t xml:space="preserve">Argentina </t>
  </si>
  <si>
    <t>MF6</t>
  </si>
  <si>
    <t>Argentine Angus Beef (AAB)</t>
  </si>
  <si>
    <t>4,8 p.p.</t>
  </si>
  <si>
    <t>Certificação Orgânica</t>
  </si>
  <si>
    <t>2 p.p.</t>
  </si>
  <si>
    <t>CUOTA 481 (União Europeia)</t>
  </si>
  <si>
    <t>1,1 p.p.</t>
  </si>
  <si>
    <t>CUOTA 481: Mecanismo comercial que permite a exportação de carne bovina de alta qualidade para a União Europeia</t>
  </si>
  <si>
    <t xml:space="preserve">Austrália </t>
  </si>
  <si>
    <t>Hilton Foods Group Animal Welfare Supplier Standard</t>
  </si>
  <si>
    <t>0 p.p.</t>
  </si>
  <si>
    <t>Australian Livestock Processing Industry Animal Welfare Certification System (AAWCS)</t>
  </si>
  <si>
    <t xml:space="preserve">Brasil </t>
  </si>
  <si>
    <t>Certificação Carbono Neutro</t>
  </si>
  <si>
    <t>0,2 p.p.</t>
  </si>
  <si>
    <t>2,02 p.p.</t>
  </si>
  <si>
    <t>SISBOV (União Européia)</t>
  </si>
  <si>
    <t>−0,9 p.p.</t>
  </si>
  <si>
    <t>SISBOV (HILTON)</t>
  </si>
  <si>
    <t>0,1 p.p.</t>
  </si>
  <si>
    <t>Colômbia</t>
  </si>
  <si>
    <t>HACCP</t>
  </si>
  <si>
    <t>Paraguai</t>
  </si>
  <si>
    <t xml:space="preserve">Certificação Orgânica </t>
  </si>
  <si>
    <t>11,8 p.p.</t>
  </si>
  <si>
    <t>Uruguai</t>
  </si>
  <si>
    <t>−1 p.p.</t>
  </si>
  <si>
    <t>Certificação Global Animal Partnership (GAP)</t>
  </si>
  <si>
    <t>0,6 p.p.</t>
  </si>
  <si>
    <t>0,9 p.p.</t>
  </si>
  <si>
    <r>
      <rPr>
        <b/>
        <u/>
        <sz val="10"/>
        <color rgb="FF2E5372"/>
        <rFont val="Montserrat"/>
      </rPr>
      <t>Contexto:</t>
    </r>
    <r>
      <rPr>
        <sz val="10"/>
        <color rgb="FF2E5372"/>
        <rFont val="Montserrat"/>
      </rPr>
      <t xml:space="preserve">
Alinhado as melhores práticas de mercado, A Minerva Foods manteve o seu compromisso com padrões internacionais de produção responsável, ampliando sua atuação em certificações reconhecidas globalmente que ampliam seu acesso a mercados e atendem diferentes demandas de clientes. Dentre os protocolos e certificações adotados estão </t>
    </r>
    <r>
      <rPr>
        <b/>
        <sz val="10"/>
        <color rgb="FF2E5372"/>
        <rFont val="Montserrat"/>
      </rPr>
      <t xml:space="preserve">Global Animal Partnership (GAP) – Step </t>
    </r>
    <r>
      <rPr>
        <sz val="10"/>
        <color rgb="FF2E5372"/>
        <rFont val="Montserrat"/>
      </rPr>
      <t xml:space="preserve">4, que regula critérios de bem-estar animal. Na Colômbia, os animais são certificados segundo o protocolo </t>
    </r>
    <r>
      <rPr>
        <b/>
        <sz val="10"/>
        <color rgb="FF2E5372"/>
        <rFont val="Montserrat"/>
      </rPr>
      <t>Colombian Grass Fed</t>
    </r>
    <r>
      <rPr>
        <sz val="10"/>
        <color rgb="FF2E5372"/>
        <rFont val="Montserrat"/>
      </rPr>
      <t xml:space="preserve">, enquanto na Austrália todas as unidades seguem os padrões do </t>
    </r>
    <r>
      <rPr>
        <b/>
        <sz val="10"/>
        <color rgb="FF2E5372"/>
        <rFont val="Montserrat"/>
      </rPr>
      <t>Hilton Food Group Animal Welfare Supplier Standard</t>
    </r>
    <r>
      <rPr>
        <sz val="10"/>
        <color rgb="FF2E5372"/>
        <rFont val="Montserrat"/>
      </rPr>
      <t xml:space="preserve"> e do </t>
    </r>
    <r>
      <rPr>
        <b/>
        <sz val="10"/>
        <color rgb="FF2E5372"/>
        <rFont val="Montserrat"/>
      </rPr>
      <t>Australian Livestock Processing Industry Animal Welfare Certification System (AAWCS)</t>
    </r>
    <r>
      <rPr>
        <sz val="10"/>
        <color rgb="FF2E5372"/>
        <rFont val="Montserrat"/>
      </rPr>
      <t xml:space="preserve">. A Companhia também adota auditorias externas com base no protocolo </t>
    </r>
    <r>
      <rPr>
        <b/>
        <sz val="10"/>
        <color rgb="FF2E5372"/>
        <rFont val="Montserrat"/>
      </rPr>
      <t>NAMI</t>
    </r>
    <r>
      <rPr>
        <sz val="10"/>
        <color rgb="FF2E5372"/>
        <rFont val="Montserrat"/>
      </rPr>
      <t xml:space="preserve"> e nos critérios definidos pela </t>
    </r>
    <r>
      <rPr>
        <b/>
        <sz val="10"/>
        <color rgb="FF2E5372"/>
        <rFont val="Montserrat"/>
      </rPr>
      <t xml:space="preserve">Professional Animal Auditor Certification Organization (PAACO).
</t>
    </r>
    <r>
      <rPr>
        <sz val="10"/>
        <color rgb="FF2E5372"/>
        <rFont val="Montserrat"/>
      </rPr>
      <t xml:space="preserve">Os produtos da linha Zero Carbon Impact - Responsible sourcing contam com a certificação </t>
    </r>
    <r>
      <rPr>
        <b/>
        <sz val="10"/>
        <color rgb="FF2E5372"/>
        <rFont val="Montserrat"/>
      </rPr>
      <t xml:space="preserve">carbono neutro </t>
    </r>
    <r>
      <rPr>
        <sz val="10"/>
        <color rgb="FF2E5372"/>
        <rFont val="Montserrat"/>
      </rPr>
      <t>e já atendem mercados como Itália, Suiça, Alemanha, EUA, Israel, Filipinas e Hong Kong., entre outros</t>
    </r>
  </si>
  <si>
    <t xml:space="preserve">Percentual de alimentos fabricados em unidades certificadas em segurança de alimentos </t>
  </si>
  <si>
    <t>MF7 e GRI 13.10.4</t>
  </si>
  <si>
    <t>BRCGS</t>
  </si>
  <si>
    <t>BRCGS*</t>
  </si>
  <si>
    <t>− 1,7 p.p.</t>
  </si>
  <si>
    <r>
      <t xml:space="preserve">*Na Argentina apenas os produtos das </t>
    </r>
    <r>
      <rPr>
        <i/>
        <sz val="10"/>
        <rFont val="Montserrat"/>
      </rPr>
      <t>unidades industriais de abate e desossa e hamburguers são certificadas. A certificação não se aplica as unidades de beneficiamento de subprodutos. Além disso, em 2024 houve a aquisição da nova unidade em Villa Mercedes que passou pelo processo de recertificação apenas em 2025.</t>
    </r>
  </si>
  <si>
    <t xml:space="preserve">Austrália  </t>
  </si>
  <si>
    <t>*As unidades de Colac e Sunshine possuem certificação BRCGS, com 100% dos alimentos fabricados atendendo a essa certificação. As demais unidades da Austrália não operaram em 2024.</t>
  </si>
  <si>
    <t>Australian Government - Licence to Export Meat</t>
  </si>
  <si>
    <t>Chile*</t>
  </si>
  <si>
    <t>*A planta no Chile foi adquirida em 2024, mas iniciou a operação em 2025. As informações serão reportados no relatório ano-base 2025.</t>
  </si>
  <si>
    <t xml:space="preserve">Colômbia </t>
  </si>
  <si>
    <r>
      <rPr>
        <b/>
        <u/>
        <sz val="10"/>
        <color rgb="FF2E5372"/>
        <rFont val="Montserrat"/>
      </rPr>
      <t xml:space="preserve">Contexto: </t>
    </r>
    <r>
      <rPr>
        <sz val="10"/>
        <color rgb="FF2E5372"/>
        <rFont val="Montserrat"/>
      </rPr>
      <t xml:space="preserve">
Em 2024, todas as unidades industriais de produção de alimentos da Minerva Foods mantiveram certificações de segurança alimentar reconhecidas pela </t>
    </r>
    <r>
      <rPr>
        <b/>
        <sz val="10"/>
        <color rgb="FF2E5372"/>
        <rFont val="Montserrat"/>
      </rPr>
      <t>Global Food Safety Initiative (GFSI</t>
    </r>
    <r>
      <rPr>
        <sz val="10"/>
        <color rgb="FF2E5372"/>
        <rFont val="Montserrat"/>
      </rPr>
      <t xml:space="preserve">), por meio do protocolo da </t>
    </r>
    <r>
      <rPr>
        <b/>
        <sz val="10"/>
        <color rgb="FF2E5372"/>
        <rFont val="Montserrat"/>
      </rPr>
      <t>Brand Reputation Compliance Global</t>
    </r>
    <r>
      <rPr>
        <sz val="10"/>
        <color rgb="FF2E5372"/>
        <rFont val="Montserrat"/>
      </rPr>
      <t xml:space="preserve"> Standards  </t>
    </r>
    <r>
      <rPr>
        <b/>
        <sz val="10"/>
        <color rgb="FF2E5372"/>
        <rFont val="Montserrat"/>
      </rPr>
      <t>BRCGS</t>
    </r>
    <r>
      <rPr>
        <sz val="10"/>
        <color rgb="FF2E5372"/>
        <rFont val="Montserrat"/>
      </rPr>
      <t>. Foram realizadas 20 auditorias nas unidades de abate e desossa, incluindo duas não anunciadas, todas com nota mínima A e apenas não conformidades menores, 100% corrigidas. Além da certificação BRCGS, as operações na Austrália seguem normas internacionais específicas do setor, reforçando o compromisso da Companhia com padrões rigorosos de qualidade e segurança dos alimentos</t>
    </r>
  </si>
  <si>
    <t>Auditoria da Global Food Safety Initiative (GFSI)</t>
  </si>
  <si>
    <t>SASB FB-MP-250a.1</t>
  </si>
  <si>
    <t>Número de auditorias de segurança de alimentos realizadas em unidades de abate, desossa e processados</t>
  </si>
  <si>
    <t>Taxa de não conformidade menores</t>
  </si>
  <si>
    <t>Brasil *</t>
  </si>
  <si>
    <t xml:space="preserve">Todas as não conformidades foram devidamente tratadas ao longo do ano.Em 2022, não houve reporte do indicador.
*Para 2023 foram realizadas correções nos calculos pertinentes a Brasil e Argentina. 
</t>
  </si>
  <si>
    <t>Argentina*</t>
  </si>
  <si>
    <t>− 1,1 p.p..</t>
  </si>
  <si>
    <t>1,9 p.p.</t>
  </si>
  <si>
    <t>− 1,5 p.p.</t>
  </si>
  <si>
    <t xml:space="preserve">Uruguai </t>
  </si>
  <si>
    <t>3,6 p.p.</t>
  </si>
  <si>
    <t>− 0,3 p.p.</t>
  </si>
  <si>
    <t>Taxa de não conformidade maiores</t>
  </si>
  <si>
    <t>Taxa de ação corretiva associada para não conformidades menores</t>
  </si>
  <si>
    <t>Percentual de instalações de fornecedores certificadas pela Iniciativa Global de Segurança Alimentar (GFSI)*</t>
  </si>
  <si>
    <t>* A partir de 2023, o reporte do indicador foi ajustado, aplicando-se, por enquanto, apenas aos fornecedores do Brasil.</t>
  </si>
  <si>
    <t>SASB FB-MP-250a.2</t>
  </si>
  <si>
    <t>Brasil - % de instalações de fornecedores diretos (maior risco) certificados</t>
  </si>
  <si>
    <t>− 8,9 p.p.</t>
  </si>
  <si>
    <t>Em 2023, foram mapeados 15 fornecedores diretos (maior risco para o produto). Dentre os fornecedores diretos, sete (46,7%) são certificados em protocolos harmonizados em padrões de Segurança de Alimentos, enquanto oito (53,3%) receberam auditorias com base no protocolo de aprovação de fornecedores da Minerva Foods.
Em 2024, foram mapeados 19 fornecedores diretos (maior risco para o produto). Dentre os fornecedores diretos, sete (36,8%) são certificados em protocolos harmonizados em padrões de Segurança de Alimentos, enquanto doze (63,25) receberam auditorias com base no protocolo de aprovação de fornecedores da Minerva Foods.</t>
  </si>
  <si>
    <t xml:space="preserve">Recalls </t>
  </si>
  <si>
    <t>SASB FB-MP-250a.3 
GRI 13.10.5</t>
  </si>
  <si>
    <t xml:space="preserve">Recalls realizados </t>
  </si>
  <si>
    <t>SASB FB-MP-250a.3
 GRI 13.10.5</t>
  </si>
  <si>
    <t>Perdas de habilitação de exportação</t>
  </si>
  <si>
    <r>
      <rPr>
        <b/>
        <u/>
        <sz val="10"/>
        <color rgb="FF2E5372"/>
        <rFont val="Montserrat"/>
      </rPr>
      <t xml:space="preserve">Contexto: </t>
    </r>
    <r>
      <rPr>
        <sz val="10"/>
        <color rgb="FF2E5372"/>
        <rFont val="Montserrat"/>
      </rPr>
      <t xml:space="preserve">
Mantemos um sistema robusto de rastreabilidade e gestão da qualidade, estruturado para garantir a segurança dos alimentos e a capacidade de resposta rápida em casos de qualquer não conformidade. O procedimento de recall segue protocolos ricorosos que preveem a identificação, avaliação e mensuração de riscos associados aos produtos, bem como ações corretivas e preventivas, conforme a legislação local de cada país de operação. Esse sistema é testado anualmente por meio de simulações e baseia-se em dados de rastreabilidade presentes nos rótulos dos produtos, permitindo a correlação direta entre o item comercializado e seu lote de origem. Em casos de eventual necessidade, são acionadas equipes técnicas responsáveis por investigar as causas, classificar o grau de risco e iniciar o recolhimento dos produtos do mercado, sempre com comunicação às autoridades competentes</t>
    </r>
  </si>
  <si>
    <r>
      <rPr>
        <sz val="11"/>
        <color theme="1"/>
        <rFont val="Montserrat"/>
      </rPr>
      <t xml:space="preserve">A valorização das pessoas constitui um pilar estratégico para o desempenho sustentável da Minerva Foods, refletindo-se diretamente na produtividade, no engajamento e na eficiência operacional. O investimento contínuo no desenvolvimento, saúde, segurança e bem-estar dos colaboradores contribui para a construção de um ambiente organizacional positivo, além de nos fortalecer como marca empregadora. Essas iniciativas, alinhadas à cultura de alto desempenho, resultam em maior competitividade e geração de valor para os acionistas e demais stakeholders.
No âmbito externo, o compromisso com a responsabilidade social reforça a presença da Minerva Foods nas regiões onde opera. Ao impactar positivamente as comunidades, a Companhia fortalece seu relacionamento com a sociedade e consolida sua atuação como agente de transformação. Essa postura ética e responsável, integrada à estratégia de negócios, contribui para o fortalecimento do valor sustentabilidade, presente na cultura organizacional e posiciona a Minerva Foods como referência no setor.
</t>
    </r>
    <r>
      <rPr>
        <b/>
        <sz val="11"/>
        <color theme="1"/>
        <rFont val="Montserrat"/>
      </rPr>
      <t xml:space="preserve">
ODS RELACIONADOS:
</t>
    </r>
    <r>
      <rPr>
        <b/>
        <sz val="10"/>
        <color theme="1"/>
        <rFont val="Montserrat"/>
      </rPr>
      <t xml:space="preserve">
</t>
    </r>
  </si>
  <si>
    <t xml:space="preserve">Nossa gente por país </t>
  </si>
  <si>
    <t>GRI 2-7</t>
  </si>
  <si>
    <t xml:space="preserve">Total de Colaboradores </t>
  </si>
  <si>
    <t>Argentina</t>
  </si>
  <si>
    <t>Austrália</t>
  </si>
  <si>
    <t>*Unidade de abate e desossa de ovinos adquirida em 2024.</t>
  </si>
  <si>
    <t xml:space="preserve">Escritórios internacionais </t>
  </si>
  <si>
    <t>A divulgação da categoria Escritórios Internacionais foi reportada pela primeira vez em 2024.</t>
  </si>
  <si>
    <t>GRI 2-8</t>
  </si>
  <si>
    <t>Total de Terceirizados*</t>
  </si>
  <si>
    <t>*São considerados terceirizados: Colaboradores que prestam serviço nos restaurantes, lavanderias, inspeções sanitárias e limpeza, segurança patrimonial e ambulatórios.</t>
  </si>
  <si>
    <t>Latam</t>
  </si>
  <si>
    <t>Austrália*</t>
  </si>
  <si>
    <t>* Informações de 2023 não disponíveis devido a processo de padronização do sistema de gestão.</t>
  </si>
  <si>
    <r>
      <rPr>
        <b/>
        <u/>
        <sz val="10"/>
        <color rgb="FF2E5372"/>
        <rFont val="Montserrat"/>
      </rPr>
      <t>Contexto:</t>
    </r>
    <r>
      <rPr>
        <sz val="10"/>
        <color rgb="FF2E5372"/>
        <rFont val="Montserrat"/>
      </rPr>
      <t xml:space="preserve">
Ao final do ano de 2024, alcançamos a marca de 33.850 colaboradores em nossas operações, considerando todos os países de atuação na América do Sul e Oceania e em nossos escritórios globais. A Companhia conta ainda com 2.027 terceirizados, que atual nas plantas industriais, operações de distribuição e escritórios. </t>
    </r>
  </si>
  <si>
    <t>Nossa gente por gênero</t>
  </si>
  <si>
    <t>GRI 405-1</t>
  </si>
  <si>
    <t xml:space="preserve">Homens </t>
  </si>
  <si>
    <t xml:space="preserve">Mulheres </t>
  </si>
  <si>
    <t>Nossa gente por tipo de contrato</t>
  </si>
  <si>
    <t xml:space="preserve">Contrato permanente </t>
  </si>
  <si>
    <t xml:space="preserve">Contrato temporário </t>
  </si>
  <si>
    <t xml:space="preserve">Sem garantia de carga horária </t>
  </si>
  <si>
    <t>No Uruguai, a maioria dos colaboradores é contratada sob o regime de jornaleiro, ou seja, trabalhadores remunerados por dia efetivamente trabalhado. Embora a forma de pagamento seja distinta, esses profissionais mantêm vínculo empregatício com a empresa, sendo enquadrados como "contrato permanente" e também na categoria "sem garantia de carga horária". Em 2023, o cálculo foi revisado para incluir esse grupo.</t>
  </si>
  <si>
    <r>
      <rPr>
        <b/>
        <u/>
        <sz val="10"/>
        <color rgb="FF2E5372"/>
        <rFont val="Montserrat"/>
      </rPr>
      <t>Contexto:</t>
    </r>
    <r>
      <rPr>
        <sz val="10"/>
        <color rgb="FF2E5372"/>
        <rFont val="Montserrat"/>
      </rPr>
      <t xml:space="preserve">
Em 2024, registramos um aumento significativo na participação de mulheres em nosso quadro de colaboradores, um crescimento consistente frente aos anos anteriores. Paralelamente, reforçamos nosso foco em vínculos de trabalho mais estáveis, com aumento de 42,7% nos contratos permanentes e reduzindo contratos temporários o que reforça a estratégia de geração de empregos.</t>
    </r>
  </si>
  <si>
    <t xml:space="preserve">Nossa gente por categoria funcional </t>
  </si>
  <si>
    <t xml:space="preserve">Diretoria </t>
  </si>
  <si>
    <t xml:space="preserve">Gerência </t>
  </si>
  <si>
    <t xml:space="preserve">Coordenação </t>
  </si>
  <si>
    <t xml:space="preserve">Supervisão </t>
  </si>
  <si>
    <t xml:space="preserve">Administração </t>
  </si>
  <si>
    <t xml:space="preserve">Operacional </t>
  </si>
  <si>
    <t xml:space="preserve">Estagiários* </t>
  </si>
  <si>
    <t>*Desde 2023, os dados passaram a ser classificados e reportados nessas categorias. 
O Programa de Trainee tem duração total de 18 meses. O último ciclo foi realizado entre janeiro de 2022 e julho de 2023. Em 2024, não houve a abertura de uma nova edição do programa, que será retomado nos próximos anos. Por esse motivo, os valores referentes a essa categoria funcional aparecem zerados neste período.</t>
  </si>
  <si>
    <t>Trainees*</t>
  </si>
  <si>
    <t>Aprendizes*</t>
  </si>
  <si>
    <t>Nossa gente por faixa etária*</t>
  </si>
  <si>
    <t>*Em 2022, os dados não foram reportados por faixa etária para Austrália.</t>
  </si>
  <si>
    <t xml:space="preserve">Abaixo de 30 anos </t>
  </si>
  <si>
    <t xml:space="preserve">Entre 30 e 50 anos </t>
  </si>
  <si>
    <t xml:space="preserve">Acima de 50 anos </t>
  </si>
  <si>
    <t>Negociação de Acordo Coletivo</t>
  </si>
  <si>
    <t>GRI 2-30</t>
  </si>
  <si>
    <t>Total de colaboradores cobertos por negociação coletiva*</t>
  </si>
  <si>
    <t>*Não considera escritórios internacionais pois não se aplica acordo em outros paises fora da América Latina e, em 2023, também não considera Austrália.</t>
  </si>
  <si>
    <t xml:space="preserve">% de colaboradores cobertos por negociação coletiva - Brasil </t>
  </si>
  <si>
    <t xml:space="preserve">% de colaboradores cobertos por negociação coletiva - Argentina </t>
  </si>
  <si>
    <t>% de colaboradores cobertos por negociação coletiva - Chile</t>
  </si>
  <si>
    <t>Unidade adquirida ao final de 2024. As operações foram iniciadas apenas em 2025 e terão seus dados incluídos no próximo reporte.</t>
  </si>
  <si>
    <t>% de colaboradores cobertos por negociação coletiva - Colômbia</t>
  </si>
  <si>
    <t>As unidades da Colômbia não contam com acordos de negociação coletiva pois não há sindicato.</t>
  </si>
  <si>
    <t>% de colaboradores cobertos por negociação coletiva - Paraguai</t>
  </si>
  <si>
    <t>O acordo coletivo é exclusivo de duas unidades do país.</t>
  </si>
  <si>
    <t xml:space="preserve">% de colaboradores cobertos por negociação coletiva - Uruguai </t>
  </si>
  <si>
    <t xml:space="preserve">% de colaboradores cobertos por negociação coletiva - Austrália </t>
  </si>
  <si>
    <r>
      <rPr>
        <b/>
        <u/>
        <sz val="10"/>
        <color rgb="FF2E5372"/>
        <rFont val="Montserrat"/>
      </rPr>
      <t>Contexto:</t>
    </r>
    <r>
      <rPr>
        <sz val="10"/>
        <color rgb="FF2E5372"/>
        <rFont val="Montserrat"/>
      </rPr>
      <t xml:space="preserve">
Como Companhia, a Minerva Foods reconhece a importância da negociação coletiva como instrumento de valorização profissional e fortalecimento das relações de trabalho. Em nosso Código de Conduta, esclarecemos que a Companhia, respeita a livre associação, reconhece as entidades sindicais como representantes legais dos trabalhadores e busca sempre um diálogo aberto, franco e transparente. A Companhia valoriza e promove um relacionamento harmonioso e transparente com seus colaboradores e com os Sindicatos representativos de cada categoria profissional. Como reflexo desse compromisso, tem celebrado Acordos Coletivos de Trabalho, sempre pautados pelo diálogo construtivo e pelo equilíbrio entre os interesses da empresa e dos trabalhadores. Esses acordos, cuja vigência pode variar entre um e dois anos, são firmados em conformidade com a data-base de cada categoria e incluem cláusulas econômicas e sociais que passam por revisões e negociações periódicas. Dessa forma, a Companhia reforça seu compromisso com a manutenção de um ambiente de trabalho justo, produtivo e alinhado às melhores práticas de relações trabalhistas. O percentual de colaboradores abrangidos por acordos coletivos varia de acordo com a realidade legal e trabalhista de cada país onde atuamos. Em 2024, 100% dos colaboradores no Brasil e no Uruguai estavam cobertos por convenções coletivas, enquanto na Argentina essa cobertura foi de 93,2%. No Paraguai, o índice foi de 32,4%, refletindo o contexto regulatório local. Já na Austrália, 81,3% dos colaboradores estavam cobertos por acordos coletivos, e na Colômbia, ainda não havia aplicação dessa prática.</t>
    </r>
  </si>
  <si>
    <t>Movimentações</t>
  </si>
  <si>
    <t>GRI 401-1</t>
  </si>
  <si>
    <t>Total de contratações*</t>
  </si>
  <si>
    <t>*Aumento em 2024 devido à aquisição de 13 novas unidades industriais e um centro de distribuição, que somaram 9,9 mil novos colaboradores.</t>
  </si>
  <si>
    <r>
      <rPr>
        <b/>
        <sz val="11"/>
        <color theme="1"/>
        <rFont val="Montserrat"/>
      </rPr>
      <t>Homens</t>
    </r>
    <r>
      <rPr>
        <sz val="11"/>
        <color theme="1"/>
        <rFont val="Montserrat"/>
      </rPr>
      <t xml:space="preserve"> contratados </t>
    </r>
  </si>
  <si>
    <r>
      <rPr>
        <b/>
        <sz val="11"/>
        <color theme="1"/>
        <rFont val="Montserrat"/>
      </rPr>
      <t>Mulheres</t>
    </r>
    <r>
      <rPr>
        <sz val="11"/>
        <color theme="1"/>
        <rFont val="Montserrat"/>
      </rPr>
      <t xml:space="preserve"> contratadas </t>
    </r>
  </si>
  <si>
    <r>
      <t xml:space="preserve">Contratados </t>
    </r>
    <r>
      <rPr>
        <b/>
        <sz val="11"/>
        <color theme="1"/>
        <rFont val="Montserrat"/>
      </rPr>
      <t xml:space="preserve">abaixo de 30 anos </t>
    </r>
  </si>
  <si>
    <r>
      <t xml:space="preserve">Contratados </t>
    </r>
    <r>
      <rPr>
        <b/>
        <sz val="11"/>
        <color theme="1"/>
        <rFont val="Montserrat"/>
      </rPr>
      <t xml:space="preserve">entre 30 e 50 anos </t>
    </r>
  </si>
  <si>
    <r>
      <t xml:space="preserve">Contratados </t>
    </r>
    <r>
      <rPr>
        <b/>
        <sz val="11"/>
        <color theme="1"/>
        <rFont val="Montserrat"/>
      </rPr>
      <t xml:space="preserve">acima de 50 anos </t>
    </r>
  </si>
  <si>
    <t>Contratações no Brasil*</t>
  </si>
  <si>
    <t>* Dados por país em 2022 eram apresentados apenas em taxa e não em números absolutos, portanto, não estão disponíveis.</t>
  </si>
  <si>
    <t xml:space="preserve">Contratações na Argentina </t>
  </si>
  <si>
    <t xml:space="preserve">Contratações na Austrália </t>
  </si>
  <si>
    <t xml:space="preserve">Contratações no Chile  </t>
  </si>
  <si>
    <t xml:space="preserve">Contratações na Colômbia   </t>
  </si>
  <si>
    <t>Contratações no Paraguai</t>
  </si>
  <si>
    <t>Contratações no Uruguai</t>
  </si>
  <si>
    <t>Total de desligamentos (rotatividade)</t>
  </si>
  <si>
    <t>Com a integração de 13 novas unidades em 2024, fatores como a adaptação das pessoas à mudança do modelo produtivo utilizado afetaram os índices de desligamento.</t>
  </si>
  <si>
    <r>
      <rPr>
        <b/>
        <sz val="11"/>
        <color theme="1"/>
        <rFont val="Montserrat"/>
      </rPr>
      <t>Homens</t>
    </r>
    <r>
      <rPr>
        <sz val="11"/>
        <color theme="1"/>
        <rFont val="Montserrat"/>
      </rPr>
      <t xml:space="preserve"> desligados </t>
    </r>
  </si>
  <si>
    <r>
      <rPr>
        <b/>
        <sz val="11"/>
        <color theme="1"/>
        <rFont val="Montserrat"/>
      </rPr>
      <t>Mulheres</t>
    </r>
    <r>
      <rPr>
        <sz val="11"/>
        <color theme="1"/>
        <rFont val="Montserrat"/>
      </rPr>
      <t xml:space="preserve"> desligadas </t>
    </r>
  </si>
  <si>
    <r>
      <t xml:space="preserve">Desligados </t>
    </r>
    <r>
      <rPr>
        <b/>
        <sz val="11"/>
        <color theme="1"/>
        <rFont val="Montserrat"/>
      </rPr>
      <t xml:space="preserve">abaixo de 30 anos </t>
    </r>
  </si>
  <si>
    <r>
      <t xml:space="preserve">Desligados </t>
    </r>
    <r>
      <rPr>
        <b/>
        <sz val="11"/>
        <color theme="1"/>
        <rFont val="Montserrat"/>
      </rPr>
      <t xml:space="preserve">entre 30 e 50 anos </t>
    </r>
  </si>
  <si>
    <r>
      <t>Desligados</t>
    </r>
    <r>
      <rPr>
        <b/>
        <sz val="11"/>
        <color theme="1"/>
        <rFont val="Montserrat"/>
      </rPr>
      <t xml:space="preserve"> acima de 50 anos </t>
    </r>
  </si>
  <si>
    <t>Desligamentos no Brasil</t>
  </si>
  <si>
    <t xml:space="preserve">Desligamentos na Argentina </t>
  </si>
  <si>
    <t xml:space="preserve">Desligamentos na Austrália  </t>
  </si>
  <si>
    <t xml:space="preserve">Desligamentos no Chile   </t>
  </si>
  <si>
    <t xml:space="preserve">Desligamentos na Colômbia    </t>
  </si>
  <si>
    <t xml:space="preserve">Desligamentos no Paraguai    </t>
  </si>
  <si>
    <t xml:space="preserve">Desligamentos no Uruguai    </t>
  </si>
  <si>
    <t>Treinamentos</t>
  </si>
  <si>
    <t>Média de horas de treinamento, por gênero e divisão</t>
  </si>
  <si>
    <t>GRI 404-1</t>
  </si>
  <si>
    <r>
      <t>Média de horas de capacitação</t>
    </r>
    <r>
      <rPr>
        <b/>
        <sz val="11"/>
        <color theme="1"/>
        <rFont val="Montserrat"/>
      </rPr>
      <t xml:space="preserve"> por colaborador </t>
    </r>
  </si>
  <si>
    <t>Média de horas de capacitação de homens no Brasil</t>
  </si>
  <si>
    <t>Média de horas de capacitação de mulheres no Brasil</t>
  </si>
  <si>
    <t>Média de horas de capacitação de homens em países LATAM</t>
  </si>
  <si>
    <t>Média de horas de capacitaçãode mulheres em países LATAM</t>
  </si>
  <si>
    <t>Média de horas de capacitação de homens na Austrália</t>
  </si>
  <si>
    <t>Em 2023, não foram reportados os dados da divisão Austrália que estava passando por um processo de padronização dos sistemas de gestão.</t>
  </si>
  <si>
    <t>Média de horas de capacitação de mulheres na Austrália</t>
  </si>
  <si>
    <t>Média de horas de capacitação de homens nos Escritórios Internacionais</t>
  </si>
  <si>
    <t xml:space="preserve">Os dados dos escritórios internacionais começaram a ser levantandos a partir de 2024. </t>
  </si>
  <si>
    <t>Média de horas de capacitação de mulheres nos Escritórios Internacionais</t>
  </si>
  <si>
    <r>
      <rPr>
        <b/>
        <u/>
        <sz val="10"/>
        <color rgb="FF2E5372"/>
        <rFont val="Montserrat"/>
      </rPr>
      <t xml:space="preserve">Contexto: </t>
    </r>
    <r>
      <rPr>
        <sz val="10"/>
        <color rgb="FF2E5372"/>
        <rFont val="Montserrat"/>
      </rPr>
      <t xml:space="preserve">
Em 2024, a Minerva Foods deu continuidade ao fortalecimento de sua estratégia de desenvolvimento de pessoas, com foco na preparação de lideranças e na ampliação de trilhas de capacitação alinhadas às necessidades do negócio. A </t>
    </r>
    <r>
      <rPr>
        <b/>
        <sz val="10"/>
        <color rgb="FF2E5372"/>
        <rFont val="Montserrat"/>
      </rPr>
      <t>Academia Minerva</t>
    </r>
    <r>
      <rPr>
        <sz val="10"/>
        <color rgb="FF2E5372"/>
        <rFont val="Montserrat"/>
      </rPr>
      <t xml:space="preserve"> seguiu como plataforma central de desenvolvimento contínuo, oferecendo treinamentos técnicos e estratégicos para diferentes perfis de colaboradores em toda a América do Sul. No campo da liderança, a Companhia estruturou a </t>
    </r>
    <r>
      <rPr>
        <b/>
        <sz val="10"/>
        <color rgb="FF2E5372"/>
        <rFont val="Montserrat"/>
      </rPr>
      <t>Jornada de Liderança (JL)</t>
    </r>
    <r>
      <rPr>
        <sz val="10"/>
        <color rgb="FF2E5372"/>
        <rFont val="Montserrat"/>
      </rPr>
      <t>, que promoveu formações direcionadas para todos os níveis, do nível supervisor à alta gestão, abrangendo 412 líderes ao longo do ano. As ações foram reforçadas com a realização do primeiro</t>
    </r>
    <r>
      <rPr>
        <b/>
        <sz val="10"/>
        <color rgb="FF2E5372"/>
        <rFont val="Montserrat"/>
      </rPr>
      <t xml:space="preserve"> Global Leadership Meeting</t>
    </r>
    <r>
      <rPr>
        <sz val="10"/>
        <color rgb="FF2E5372"/>
        <rFont val="Montserrat"/>
      </rPr>
      <t xml:space="preserve">, que reuniu mais de 360 líderes de diferentes países em um encontro de alinhamento estratégico e inspiração. </t>
    </r>
  </si>
  <si>
    <t>Avaliação de Desempenho</t>
  </si>
  <si>
    <t>GRI 404-3</t>
  </si>
  <si>
    <t>Percentual de colaboradores que receberam avaliação de desempenho*</t>
  </si>
  <si>
    <t>14,9 p.p.</t>
  </si>
  <si>
    <r>
      <t xml:space="preserve">*Em 2024 houve aumento expressivo do quadro total de colaoradores pela integração das novas operações.  No entanto, não foram realizadas avaliações de desempenho com esses profissionais, em razão do pouco tempo de atuação na Companhia. A redução no percentual, </t>
    </r>
    <r>
      <rPr>
        <i/>
        <sz val="11"/>
        <rFont val="Montserrat"/>
      </rPr>
      <t xml:space="preserve">em algumas categorias funcionais, </t>
    </r>
    <r>
      <rPr>
        <i/>
        <sz val="11"/>
        <color theme="1"/>
        <rFont val="Montserrat"/>
      </rPr>
      <t>deve-se a esse fator, e a Minerva Foods se compromete a intensificar os esforços nos próximos ciclos de reporte.
Não são reportados valores de Austrália e Escritórios Internacionais por estarem em padronização às diretrizes de reporte.</t>
    </r>
  </si>
  <si>
    <r>
      <t xml:space="preserve">Percentual de colaboradores </t>
    </r>
    <r>
      <rPr>
        <b/>
        <sz val="11"/>
        <rFont val="Montserrat"/>
      </rPr>
      <t>homens</t>
    </r>
    <r>
      <rPr>
        <sz val="11"/>
        <rFont val="Montserrat"/>
      </rPr>
      <t xml:space="preserve"> que receberam avaliação de desempenho</t>
    </r>
  </si>
  <si>
    <t>11,18 p.p.</t>
  </si>
  <si>
    <r>
      <t xml:space="preserve">Percentual de colaboradores </t>
    </r>
    <r>
      <rPr>
        <b/>
        <sz val="11"/>
        <rFont val="Montserrat"/>
      </rPr>
      <t>mulheres</t>
    </r>
    <r>
      <rPr>
        <sz val="11"/>
        <rFont val="Montserrat"/>
      </rPr>
      <t xml:space="preserve"> que receberam avaliação de desempenho</t>
    </r>
  </si>
  <si>
    <t>28,1 p.p.</t>
  </si>
  <si>
    <r>
      <t>Percentual de</t>
    </r>
    <r>
      <rPr>
        <b/>
        <sz val="11"/>
        <rFont val="Montserrat"/>
      </rPr>
      <t xml:space="preserve"> diretores</t>
    </r>
    <r>
      <rPr>
        <sz val="11"/>
        <rFont val="Montserrat"/>
      </rPr>
      <t xml:space="preserve"> que receberam avaliação de desempenho</t>
    </r>
  </si>
  <si>
    <t>2,7 p.p.</t>
  </si>
  <si>
    <r>
      <t xml:space="preserve">Percentual de </t>
    </r>
    <r>
      <rPr>
        <b/>
        <sz val="11"/>
        <rFont val="Montserrat"/>
      </rPr>
      <t xml:space="preserve">gerentes </t>
    </r>
    <r>
      <rPr>
        <sz val="11"/>
        <rFont val="Montserrat"/>
      </rPr>
      <t>que receberam avaliação de desempenho</t>
    </r>
  </si>
  <si>
    <t>− 14,53 p.p.</t>
  </si>
  <si>
    <r>
      <t>Percentual de</t>
    </r>
    <r>
      <rPr>
        <b/>
        <sz val="11"/>
        <rFont val="Montserrat"/>
      </rPr>
      <t xml:space="preserve"> coordenadores</t>
    </r>
    <r>
      <rPr>
        <sz val="11"/>
        <rFont val="Montserrat"/>
      </rPr>
      <t xml:space="preserve"> que receberam avaliação de desempenho</t>
    </r>
  </si>
  <si>
    <t xml:space="preserve">1,1 p.p. </t>
  </si>
  <si>
    <r>
      <t xml:space="preserve">Percentual de </t>
    </r>
    <r>
      <rPr>
        <b/>
        <sz val="11"/>
        <rFont val="Montserrat"/>
      </rPr>
      <t>supervisores</t>
    </r>
    <r>
      <rPr>
        <sz val="11"/>
        <rFont val="Montserrat"/>
      </rPr>
      <t xml:space="preserve"> que receberam avaliação de desempenho</t>
    </r>
  </si>
  <si>
    <t>− 45,2 p.p.</t>
  </si>
  <si>
    <r>
      <t xml:space="preserve">Percentual de colaboradores </t>
    </r>
    <r>
      <rPr>
        <b/>
        <sz val="11"/>
        <rFont val="Montserrat"/>
      </rPr>
      <t>administrativos</t>
    </r>
    <r>
      <rPr>
        <sz val="11"/>
        <rFont val="Montserrat"/>
      </rPr>
      <t xml:space="preserve"> que receberam avaliação de desempenho</t>
    </r>
  </si>
  <si>
    <t>− 21,6 p.p.</t>
  </si>
  <si>
    <r>
      <t xml:space="preserve">Percentual de colaboradores </t>
    </r>
    <r>
      <rPr>
        <b/>
        <sz val="11"/>
        <rFont val="Montserrat"/>
      </rPr>
      <t>operacionais</t>
    </r>
    <r>
      <rPr>
        <sz val="11"/>
        <rFont val="Montserrat"/>
      </rPr>
      <t xml:space="preserve"> que receberam avaliação de desempenho* </t>
    </r>
  </si>
  <si>
    <t>*Para os cargos operacionais, algumas origens realizam a avaliação "posto a posto", porém ainda esta em desenvolvimento o sistema de avaliação para essa categoria funcional, por isso não foram considerados no reporte.</t>
  </si>
  <si>
    <t>Diversidade nos órgãos de governança - por gênero e faixa etária*</t>
  </si>
  <si>
    <t>*Em 2022 e 2023, foram considerados como órgãos de governança o Conselho de Administração e a Diretoria Estatutária. Em 2024, ajustamos o indicador e sua série histórica reportando Conselho de Administração, Conselho Fiscal e Comitês e Diretoria Estatutária.</t>
  </si>
  <si>
    <t>Mulheres</t>
  </si>
  <si>
    <r>
      <rPr>
        <sz val="11"/>
        <color theme="1"/>
        <rFont val="Montserrat"/>
      </rPr>
      <t xml:space="preserve">Como Companhia, buscamos investir continuamente em ambientes de trabalho seguros, programas preventivos e treinamentos especializados. Nosso compromisso é garantir o bem-estar físico e mental das equipes, promovendo uma cultura de cuidado e prevenção que contribui para a sustentabilidade do negócio e para a qualidade de vida de todos os nossos profissionais. 
</t>
    </r>
    <r>
      <rPr>
        <b/>
        <sz val="11"/>
        <color theme="1"/>
        <rFont val="Montserrat"/>
      </rPr>
      <t xml:space="preserve">ODS RELACIONADOS:
</t>
    </r>
    <r>
      <rPr>
        <b/>
        <sz val="10"/>
        <color theme="1"/>
        <rFont val="Montserrat"/>
      </rPr>
      <t xml:space="preserve">
</t>
    </r>
    <r>
      <rPr>
        <b/>
        <u/>
        <sz val="10"/>
        <color theme="1"/>
        <rFont val="Montserrat"/>
      </rPr>
      <t xml:space="preserve">
</t>
    </r>
  </si>
  <si>
    <t>Saúde e Segurança</t>
  </si>
  <si>
    <t>GRI 403-10 e 
GRI 13.19.11</t>
  </si>
  <si>
    <t xml:space="preserve">Total de casos de doenças profissionais </t>
  </si>
  <si>
    <t xml:space="preserve">Casos de doenças profissionais - Brasil </t>
  </si>
  <si>
    <t>Casos de doenças profissionais - LATAM</t>
  </si>
  <si>
    <t>Casos de doenças profissionais - Austrália</t>
  </si>
  <si>
    <t>GRI 403-9 e 
GRI 13.19.11</t>
  </si>
  <si>
    <t>Acidentes com fatalidade</t>
  </si>
  <si>
    <t xml:space="preserve">Índice de acidentes com fatalidade </t>
  </si>
  <si>
    <t>-0,04 p.p.</t>
  </si>
  <si>
    <t xml:space="preserve">Índice de acidentes com fatalidade - Brasil </t>
  </si>
  <si>
    <t>Índice de acidentes com fatalidade - LATAM</t>
  </si>
  <si>
    <t>− 0,04 p.p.</t>
  </si>
  <si>
    <t xml:space="preserve">Índice de acidentes com fatalidade - Austrália  </t>
  </si>
  <si>
    <t xml:space="preserve">Acidentes com consequências graves </t>
  </si>
  <si>
    <t>O indicador foi influenciado pela integração de 13 novas unidades que ainda passam pela implementação do sistema de gestão de saúde e segurança ocupacional da Minerva Foods.</t>
  </si>
  <si>
    <t>Índice de acidentes com consequências graves</t>
  </si>
  <si>
    <t xml:space="preserve"> 3,2 p.p.</t>
  </si>
  <si>
    <t>Índice de acidentes com consequências graves - Brasil</t>
  </si>
  <si>
    <t>0,8 p.p.</t>
  </si>
  <si>
    <t>Índice de acidentes com consequências graves - LATAM</t>
  </si>
  <si>
    <t>2,9 p.p.</t>
  </si>
  <si>
    <t xml:space="preserve">Índice de acidentes com consequências graves - Austrália </t>
  </si>
  <si>
    <t>− 0,5 p.p.</t>
  </si>
  <si>
    <t xml:space="preserve">Acidentes com comunicação obrigatória </t>
  </si>
  <si>
    <t xml:space="preserve">Índice de acidentes com comunicação obrigatória </t>
  </si>
  <si>
    <t>− 7,3 p.p.</t>
  </si>
  <si>
    <t>Índice de acidentes com comunicação obrigatória - Brasil</t>
  </si>
  <si>
    <t>− 2,6 p.p.</t>
  </si>
  <si>
    <t>Índice de acidentes com comunicação obrigatória - LATAM</t>
  </si>
  <si>
    <t>− 13,5 p.p.</t>
  </si>
  <si>
    <t xml:space="preserve">Índice de acidentes com comunicação obrigatória - Austrália </t>
  </si>
  <si>
    <t>− 45,7 p.p.</t>
  </si>
  <si>
    <r>
      <rPr>
        <b/>
        <sz val="10"/>
        <color rgb="FF2E5372"/>
        <rFont val="Montserrat"/>
      </rPr>
      <t xml:space="preserve">Contexto: </t>
    </r>
    <r>
      <rPr>
        <sz val="10"/>
        <color rgb="FF2E5372"/>
        <rFont val="Montserrat"/>
      </rPr>
      <t xml:space="preserve">
A integração das novas unidades impactou diretamente os indicadores de </t>
    </r>
    <r>
      <rPr>
        <b/>
        <sz val="10"/>
        <color rgb="FF2E5372"/>
        <rFont val="Montserrat"/>
      </rPr>
      <t>Saúde e Segurança Ocupacional (SSO)</t>
    </r>
    <r>
      <rPr>
        <sz val="10"/>
        <color rgb="FF2E5372"/>
        <rFont val="Montserrat"/>
      </rPr>
      <t xml:space="preserve">, refletindo os desafios inerentes ao processo de expansão. A incorporação de operações com </t>
    </r>
    <r>
      <rPr>
        <b/>
        <sz val="10"/>
        <color rgb="FF2E5372"/>
        <rFont val="Montserrat"/>
      </rPr>
      <t>culturas organizacionais e níveis de maturidade</t>
    </r>
    <r>
      <rPr>
        <sz val="10"/>
        <color rgb="FF2E5372"/>
        <rFont val="Montserrat"/>
      </rPr>
      <t xml:space="preserve"> em SSO distintos com ampliação da base de colaboradores e diversificação dos perfis operacionais resultaram em </t>
    </r>
    <r>
      <rPr>
        <b/>
        <sz val="10"/>
        <color rgb="FF2E5372"/>
        <rFont val="Montserrat"/>
      </rPr>
      <t>variações iniciais</t>
    </r>
    <r>
      <rPr>
        <sz val="10"/>
        <color rgb="FF2E5372"/>
        <rFont val="Montserrat"/>
      </rPr>
      <t xml:space="preserve"> nos principais indicadores, como taxa de frequência e gravidade. Para mitigar esses efeitos, a Companhia reforçou as ações de integração, padronização de processos e disseminação da cultura de segurança, </t>
    </r>
    <r>
      <rPr>
        <b/>
        <sz val="10"/>
        <color rgb="FF2E5372"/>
        <rFont val="Montserrat"/>
      </rPr>
      <t>reafirmando o compromisso com ambientes de trabalho mais seguros e saudáveis.</t>
    </r>
    <r>
      <rPr>
        <sz val="10"/>
        <color rgb="FF2E5372"/>
        <rFont val="Montserrat"/>
      </rPr>
      <t xml:space="preserve"> A empresa atua em conformidade com a legislação e as orientações governamentais locais, e cumpre os requisitos relacionados ao Salário Mínimo Nacional ou ao Salário de Vida Nacional, conforme recomendado pelo CIPD.</t>
    </r>
  </si>
  <si>
    <r>
      <t xml:space="preserve">A responsabilidade social é um compromisso fundamental da Minerva Foods, que busca promover o desenvolvimento sustentável e o bem-estar das comunidades em que atua. Por meio de iniciativas estruturadas e parcerias estratégicas, a empresa contribui para a inclusão social, a geração de oportunidades e a melhoria da qualidade de vida, alinhando suas ações aos princípios de ética, transparência e respeito aos direitos humanos.
</t>
    </r>
    <r>
      <rPr>
        <b/>
        <sz val="11"/>
        <color theme="1"/>
        <rFont val="Montserrat"/>
      </rPr>
      <t>ODS RELACIONADOS:</t>
    </r>
    <r>
      <rPr>
        <sz val="11"/>
        <color theme="1"/>
        <rFont val="Montserrat"/>
      </rPr>
      <t xml:space="preserve">
</t>
    </r>
  </si>
  <si>
    <t>Casos de discriminação</t>
  </si>
  <si>
    <t>GRI 406-1</t>
  </si>
  <si>
    <t>Número de casos de discriminação</t>
  </si>
  <si>
    <t>Casos recebidos através do canal de denúncia.
Em 2024, 04 casos foram analisados e tratados, sendo aplicadas as medidas internas de punição cabíveis ou adequações no quadro de colaboradores e 02 casos ainda se encontram em investigação.</t>
  </si>
  <si>
    <t>Taxa de colaboradores por grupos minorizados</t>
  </si>
  <si>
    <t>PcD</t>
  </si>
  <si>
    <t>GRI 405-2</t>
  </si>
  <si>
    <t xml:space="preserve">% de Colaboradores PcD na Gerência </t>
  </si>
  <si>
    <t xml:space="preserve">% de Colaboradores PcD na Gerência  </t>
  </si>
  <si>
    <t>− 0,2 p.p.</t>
  </si>
  <si>
    <t>% de Colaboradores PcD na Coordenação</t>
  </si>
  <si>
    <t>0,5 p.p.</t>
  </si>
  <si>
    <t>% de Colaboradores PcD na Supervisão</t>
  </si>
  <si>
    <t>0,3 p.p.</t>
  </si>
  <si>
    <t>% de Colaboradores PcD no Administrativo</t>
  </si>
  <si>
    <t>% de Colaboradores PcD Operacional</t>
  </si>
  <si>
    <t xml:space="preserve">% de Colaboradores PcD Estagiários </t>
  </si>
  <si>
    <t>% de Colaboradores PcD Trainees*</t>
  </si>
  <si>
    <t>*O Programa de Trainee tem duração total de 18 meses. O último ciclo foi realizado entre janeiro de 2022 e julho de 2023. Em 2024, não houve a abertura de uma nova edição do programa, que será retomado nos próximos anos. Por esse motivo, os valores referentes a essa categoria funcional aparecem zerados neste período.</t>
  </si>
  <si>
    <t>% de Colaboradores PcD Aprendizes</t>
  </si>
  <si>
    <t>Negros</t>
  </si>
  <si>
    <t xml:space="preserve">% de Colaboradores Negros na Diretoria </t>
  </si>
  <si>
    <t xml:space="preserve">% de Colaboradores Negros na Gerência </t>
  </si>
  <si>
    <t>% de Colaboradores Negros na Coordenação</t>
  </si>
  <si>
    <t>− 2,4 p.p.</t>
  </si>
  <si>
    <t>% de Colaboradores Negros na Supervisão</t>
  </si>
  <si>
    <t>5,6 p.p.</t>
  </si>
  <si>
    <t>% de Colaboradores Negros Administrativo</t>
  </si>
  <si>
    <t xml:space="preserve"> 1,7 p.p.</t>
  </si>
  <si>
    <t>% de Colaboradores Negros Operacional</t>
  </si>
  <si>
    <t>6 p.p.</t>
  </si>
  <si>
    <t>% de Colaboradores Negros Estagiários</t>
  </si>
  <si>
    <t>11,5 p.p.</t>
  </si>
  <si>
    <t>% de Colaboradores Negros Trainees*</t>
  </si>
  <si>
    <t>% de Colaboradores Negros Aprendizes</t>
  </si>
  <si>
    <t>− 10,7 p.p.</t>
  </si>
  <si>
    <t xml:space="preserve">% de Colaboradores Mulheres na Diretoria </t>
  </si>
  <si>
    <t>5 p.p.</t>
  </si>
  <si>
    <t xml:space="preserve">% de Colaboradores Mulheres na Gerência </t>
  </si>
  <si>
    <t>− 3,7 p.p.</t>
  </si>
  <si>
    <t>% de Colaboradores Mulheres na Coordenação</t>
  </si>
  <si>
    <t>5,9 p.p.</t>
  </si>
  <si>
    <t>% de Colaboradores Mulheres na Supervisão</t>
  </si>
  <si>
    <t>0,4 p.p.</t>
  </si>
  <si>
    <t>% de Colaboradores Mulheres Administrativo</t>
  </si>
  <si>
    <t>5,2 p.p.</t>
  </si>
  <si>
    <t>% de Colaboradores Mulheres Operacional</t>
  </si>
  <si>
    <t>% de Colaboradores Mulheres Estagiárias</t>
  </si>
  <si>
    <t>% de Colaboradores Mulheres Trainees*</t>
  </si>
  <si>
    <t>% de Colaboradores Mulheres Aprendizes</t>
  </si>
  <si>
    <t>− 22,8 p.p.</t>
  </si>
  <si>
    <t>Geração 50+</t>
  </si>
  <si>
    <t xml:space="preserve">% de Colaboradores 50+ na Diretoria </t>
  </si>
  <si>
    <t>2,0 p.p.</t>
  </si>
  <si>
    <t xml:space="preserve">% de Colaboradores 50+ na Gerência </t>
  </si>
  <si>
    <t>1,6 p.p.</t>
  </si>
  <si>
    <t>% de Colaboradores 50+ na Coordenação</t>
  </si>
  <si>
    <t>3,8 p.p.</t>
  </si>
  <si>
    <t>% de Colaboradores 50+ na Supervisão</t>
  </si>
  <si>
    <t>2,1 p.p.</t>
  </si>
  <si>
    <t>% de Colaboradores 50+ Administrativo</t>
  </si>
  <si>
    <t>% de Colaboradores 50+ Operacional</t>
  </si>
  <si>
    <t>2,3 p.p.</t>
  </si>
  <si>
    <t>% de Colaboradores 50+ Estagiários</t>
  </si>
  <si>
    <t>% de Colaboradores 50+ Treinees</t>
  </si>
  <si>
    <t>% de Colaboradores 50+ Aprendizes</t>
  </si>
  <si>
    <r>
      <rPr>
        <b/>
        <u/>
        <sz val="10"/>
        <color rgb="FF2E5372"/>
        <rFont val="Montserrat"/>
      </rPr>
      <t>Contexto:</t>
    </r>
    <r>
      <rPr>
        <sz val="10"/>
        <color rgb="FF2E5372"/>
        <rFont val="Montserrat"/>
      </rPr>
      <t xml:space="preserve">
Em 2024, a atuação do time dedicado à pauta de diversidade e inclusão foi intensificada, com foco especial na ampliação da representatividade de Pessoas com Deficiência (PcD) nas operações. As ações incluíram campanhas de sensibilização, mapeamento de posições acessíveis, estruturação de um processo de acompanhamento contínuo e realização de encontros quinzenais voltados ao bem-estar e desenvolvimento profissional das pessoas colaboradoras com deficiência. A Minerva também promoveu capacitação voltada à inclusão, como o Programa de Barretos, que formou 15 pessoas da comunidade local para atuação na empresa. 
O indicador passou a ser consolidado de maneira segmentada em 2023, portanto não há dados históricos para comparação em 2022. </t>
    </r>
  </si>
  <si>
    <t>Proporção entre o salário-base e remuneração recebidos pelas mulheres e aqueles recebidos por homens, por categoria funcional*</t>
  </si>
  <si>
    <t>*O indicador passou a ser consolidado da maneira exposta somente em 2023.Em 2024,não foram reportados os dados da divisão Austrália, o processo de padronização dos sistemas de gestão está em andamento.</t>
  </si>
  <si>
    <t xml:space="preserve">Relação entre salário-base de mulheres e homens - Brasil </t>
  </si>
  <si>
    <t>GRI 405-2 e 
GRI 13.15.3</t>
  </si>
  <si>
    <t>Coordenação</t>
  </si>
  <si>
    <t xml:space="preserve">Administrativo </t>
  </si>
  <si>
    <t xml:space="preserve">Estagiários </t>
  </si>
  <si>
    <t>Trainees</t>
  </si>
  <si>
    <t>Aprendizes</t>
  </si>
  <si>
    <t xml:space="preserve">Relação entre salário-base de mulheres e homens - Argentina </t>
  </si>
  <si>
    <t>Relação entre salário-base de mulheres e homens - Colômbia</t>
  </si>
  <si>
    <t>Relação entre salário-base de mulheres e homens - Paraguai</t>
  </si>
  <si>
    <t>Relação entre salário-base de mulheres e homens - Uruguai*</t>
  </si>
  <si>
    <t>*Para o ano de 2023 as proporções foram calculadas de forma indevida e por isso passamos a reportar com a fórmula de cálculo correta a partir de 2024.</t>
  </si>
  <si>
    <t xml:space="preserve">Relação entre a remuneração de mulheres e homens - Brasil </t>
  </si>
  <si>
    <t>Relação entre a remuneração de mulheres e homens - Argentina</t>
  </si>
  <si>
    <t>Relação entre a remuneraçãode de mulheres e homens - Colômbia</t>
  </si>
  <si>
    <t>Relação entre a remuneraçãode de mulheres e homens - Paraguai</t>
  </si>
  <si>
    <t>Relação entre a remuneraçãode de mulheres e homens - Uruguai</t>
  </si>
  <si>
    <r>
      <rPr>
        <b/>
        <u/>
        <sz val="10"/>
        <color rgb="FF2E5372"/>
        <rFont val="Montserrat"/>
      </rPr>
      <t>Contexto:</t>
    </r>
    <r>
      <rPr>
        <sz val="10"/>
        <color rgb="FF2E5372"/>
        <rFont val="Montserrat"/>
      </rPr>
      <t xml:space="preserve">
No âmbito da remuneração, a Companhia adota práticas que consideram o padrão de mercado, utilizando como base pesquisas de benchmarking para atrair e reter profissionais qualificados. A remuneração fixa é alvo de reajustes anuais, seguindo acordos coletivos de trabalho, e pode ser ajustada também para reconhecer o desempenho individual do colaborador. O indicador passou a ser reportado somente em 2023.</t>
    </r>
  </si>
  <si>
    <t>Licença Parental</t>
  </si>
  <si>
    <t>GRI 401-3</t>
  </si>
  <si>
    <t xml:space="preserve">Taxa de retorno após licença paternidade para homens - Brasil </t>
  </si>
  <si>
    <t>− 1 p.p.</t>
  </si>
  <si>
    <t xml:space="preserve">Taxa de retorno após licença paternidade para mulheres - Brasil </t>
  </si>
  <si>
    <t>− 3 p.p.</t>
  </si>
  <si>
    <t xml:space="preserve">Taxa de retenção 12 meses após o retorno de licença paternidade para homens - Brasil </t>
  </si>
  <si>
    <t>Em função da padronização dos dados e da mudança na metodologia de cálculo da taxa de retenção, não foi possível reportar o indicador referente ao ano de 2023. A nova metodologia passa a ser aplicada a partir de 2024.</t>
  </si>
  <si>
    <t xml:space="preserve">Taxa de retorno após licença paternidade para homens - LATAM </t>
  </si>
  <si>
    <t>0 p.p</t>
  </si>
  <si>
    <t xml:space="preserve">Taxa de retorno após licença paternidade para mulheres - LATAM </t>
  </si>
  <si>
    <t>Taxa de retenção 12 meses após o retorno de licença paternidade para homens - LATAM</t>
  </si>
  <si>
    <t xml:space="preserve">Investimento Social </t>
  </si>
  <si>
    <t>GRI 203-1 e 
GRI 13.22.4</t>
  </si>
  <si>
    <t>Total de Investimento Social (US$)</t>
  </si>
  <si>
    <r>
      <rPr>
        <b/>
        <u/>
        <sz val="10"/>
        <color rgb="FF2E5372"/>
        <rFont val="Montserrat"/>
      </rPr>
      <t>Contexto:</t>
    </r>
    <r>
      <rPr>
        <sz val="10"/>
        <color rgb="FF2E5372"/>
        <rFont val="Montserrat"/>
      </rPr>
      <t xml:space="preserve">
A atuação da Companhia nessa frente é guiada pela Política de Investimento Social Privado, que prioriza iniciativas em educação, segurança alimentar, saúde, geração de renda e sustentabilidade. </t>
    </r>
  </si>
  <si>
    <r>
      <t xml:space="preserve">Consideramos os animais seres sencientes e buscamos disseminar e aplicar os princípios dos Cinco Domínios do Bem-estar Animal recomendados pelo Farm Animal Welfare Committee (FAWC) em nossas operações controladas e em toda a cadeia de valor.
</t>
    </r>
    <r>
      <rPr>
        <b/>
        <sz val="11"/>
        <color theme="1"/>
        <rFont val="Montserrat"/>
      </rPr>
      <t xml:space="preserve">ODS RELACIONADOS: 
</t>
    </r>
  </si>
  <si>
    <r>
      <t xml:space="preserve">Alteração na Metodologia de Cálculo dos Indicadores de Bem-Estar Animal
</t>
    </r>
    <r>
      <rPr>
        <sz val="11"/>
        <color rgb="FF2E5372"/>
        <rFont val="Montserrat"/>
      </rPr>
      <t>Até o ano de 2023, os indicadores de Bem-Estar Animal (BEA) eram calculados com base numa média aritmética simples entre as unidades de abate e origens. No entanto, identificamos que essa abordagem não refletia com precisão a realidade das práticas adotadas em cada origem, especialmente considerando as diferenças significativas nos volumes de abate e na quantidade de unidades por país. Decidimos adotar a média ponderada, utilizando o volume de animais abatidos em cada unidade como fator de ponderação. Essa mudança permite que os resultados reflitam com mais precisão o impacto real de cada operação, conferindo maior representatividade às unidades com maior volume produtivo. Com o objetivo de manter a consistência histórica dos dados e garantir comparação fidedigna ao longo do tempo, a nova metodologia foi aplicada retroativamente aos dados de 2022 e 2023. Assim, todos os resultados divulgados a partir de agora seguem o mesmo critério de cálculo, assegurando maior confiabilidade e acurácia na avaliação das práticas de bem-estar animal em nossa cadeia produtiva.</t>
    </r>
  </si>
  <si>
    <t xml:space="preserve">Indicadores globais de monitoramento do bem-estar dos animais na indústria </t>
  </si>
  <si>
    <t>MF4</t>
  </si>
  <si>
    <t>% De animais insensibilizados</t>
  </si>
  <si>
    <t>− 6,1 p.p.</t>
  </si>
  <si>
    <t>% Eficácia de atordoamento ao primeiro disparo</t>
  </si>
  <si>
    <t>% Animais mal insensibilizados na área de vômito</t>
  </si>
  <si>
    <t>− 0,09 p.p.</t>
  </si>
  <si>
    <t>Tempo entre insensibilização e sangria (seg)</t>
  </si>
  <si>
    <t>% Escorregões durante manejo de desembarque e condução por corredores</t>
  </si>
  <si>
    <t>% Quedas durante manejo de desembarque e condução por corredores</t>
  </si>
  <si>
    <t>% Vocalização dos animais durante manejo de condução por corredores, seringa e box de atordoamento</t>
  </si>
  <si>
    <t>% De lotes com mistura de categoria</t>
  </si>
  <si>
    <t>4,4 p.p.</t>
  </si>
  <si>
    <t>% De animais separados devido comportamentos agonísticos nos currais da indústria</t>
  </si>
  <si>
    <t>0,001 p.p.</t>
  </si>
  <si>
    <t>% De animais separados devido comportamentos de sodomia na indústria</t>
  </si>
  <si>
    <t>− 0,002 p.p.</t>
  </si>
  <si>
    <t>% Uso do bastão elétrico para condução dos animais</t>
  </si>
  <si>
    <t>− 1,1 p.p.</t>
  </si>
  <si>
    <t>% Uso do bastão elétrico no desembarque dos animais</t>
  </si>
  <si>
    <t>− 0,1 p.p.</t>
  </si>
  <si>
    <t>% de animais identificados em más condições de saúde</t>
  </si>
  <si>
    <t>% de animais sem acesso a água por mais de 30 min</t>
  </si>
  <si>
    <t>− 0,02 p.p.</t>
  </si>
  <si>
    <t>% Carcaças com hematomas</t>
  </si>
  <si>
    <t>N° de colaboradores treinados em bem-estar-animal - Indústria</t>
  </si>
  <si>
    <t>N° de treinamentos de BEA - Indústria</t>
  </si>
  <si>
    <t>N° de horas de treinamento - Indústria</t>
  </si>
  <si>
    <t>% de mortalidade indústria</t>
  </si>
  <si>
    <t>− 0,003 p.p.</t>
  </si>
  <si>
    <t>% de abate de emergências</t>
  </si>
  <si>
    <t>% DOA ("Dead on Arrival")</t>
  </si>
  <si>
    <t>% de animais com sombreamento/aspersores no frigorífico para controle de temperatura</t>
  </si>
  <si>
    <t>% de animais sob magreza extrema</t>
  </si>
  <si>
    <t>0,008 p.p.</t>
  </si>
  <si>
    <t>Investimento em bem-estar animal ($)</t>
  </si>
  <si>
    <t xml:space="preserve"> 0,02 p.p.</t>
  </si>
  <si>
    <t xml:space="preserve"> 0,01 p.p.</t>
  </si>
  <si>
    <t>4,6 p.p.</t>
  </si>
  <si>
    <t xml:space="preserve">Na Austrália não possui bastão elétrico. </t>
  </si>
  <si>
    <t xml:space="preserve"> 0,1 p.p.</t>
  </si>
  <si>
    <t>0,04 p.p.</t>
  </si>
  <si>
    <t>0,01 p.p.</t>
  </si>
  <si>
    <t>0,03 p.p.</t>
  </si>
  <si>
    <t>− 69,5 p.p.</t>
  </si>
  <si>
    <t>0,02 p.p.</t>
  </si>
  <si>
    <r>
      <rPr>
        <b/>
        <u/>
        <sz val="10"/>
        <color rgb="FF2E5372"/>
        <rFont val="Montserrat"/>
      </rPr>
      <t>Contexto:</t>
    </r>
    <r>
      <rPr>
        <sz val="10"/>
        <color rgb="FF2E5372"/>
        <rFont val="Montserrat"/>
      </rPr>
      <t xml:space="preserve">
A Minerva Foods reconhece o bem-estar animal como um dos pontos centrais de sua atuação. A Companhia considera os animais como seres sencientes e não tolera qualquer forma de abuso, negligência ou maus-tratos contra eles. Este comprometimento é fundamentado nos cinco domínios recomendados pelo </t>
    </r>
    <r>
      <rPr>
        <b/>
        <sz val="10"/>
        <color rgb="FF2E5372"/>
        <rFont val="Montserrat"/>
      </rPr>
      <t>Farm Animal Welfare Committee (FAWC)</t>
    </r>
    <r>
      <rPr>
        <sz val="10"/>
        <color rgb="FF2E5372"/>
        <rFont val="Montserrat"/>
      </rPr>
      <t xml:space="preserve">, estando integrado às operações próprias e em toda a nossa cadeia de valor.
Para além do cumprimento rigoroso das leis vigentes nos países em que operamos, adotamos padrões elevados de bem-estar animal (BEA), por meio de uma série de procedimentos e controles específicos. Tal processo é ancorado em códigos e protocolos internacionalmente reconhecidos, como o </t>
    </r>
    <r>
      <rPr>
        <b/>
        <sz val="10"/>
        <color rgb="FF2E5372"/>
        <rFont val="Montserrat"/>
      </rPr>
      <t>Protocolo do North American Meat Institute (NAMI)</t>
    </r>
    <r>
      <rPr>
        <sz val="10"/>
        <color rgb="FF2E5372"/>
        <rFont val="Montserrat"/>
      </rPr>
      <t xml:space="preserve">, dos Estados Unidos, e o Regulamento 1.099, da União Europeia, assim como nos Regulamentos de Rastreabilidade, da União Europeia e do Chile.  
Com base em suas Políticas voltadas para o tema, a Companhia manifesta o seu compromisso inequívoco de garantir o tratamento adequado e compassivo aos animais que compõem a sua cadeia de suprimentos, abrangendo bovinos, ovinos, suínos, frangos de corte, peixes, vacas leiteiras e galinhas poedeiras. </t>
    </r>
  </si>
  <si>
    <t>Indicadores globais de monitoramento do bem-estar dos animais no transporte</t>
  </si>
  <si>
    <t>Tempo médio de transporte (em horas)</t>
  </si>
  <si>
    <t>% animais transportados em viagens com duração de até 8 horas</t>
  </si>
  <si>
    <t>− 3,06 p.p.</t>
  </si>
  <si>
    <t>Raio médio de distância de transporte (km)</t>
  </si>
  <si>
    <t>N° de terceiros treinados em BEA - Transporte</t>
  </si>
  <si>
    <t>N° de treinamento - Transporte</t>
  </si>
  <si>
    <t>N° de horas de treinamento - Transporte</t>
  </si>
  <si>
    <t>− 16,58 p.p.</t>
  </si>
  <si>
    <r>
      <rPr>
        <b/>
        <u/>
        <sz val="10"/>
        <color rgb="FF2E5372"/>
        <rFont val="Montserrat"/>
      </rPr>
      <t>Contexto:</t>
    </r>
    <r>
      <rPr>
        <sz val="10"/>
        <color rgb="FF2E5372"/>
        <rFont val="Montserrat"/>
      </rPr>
      <t xml:space="preserve">
Para acompanhar nossos desafios e avanços, adotamos a </t>
    </r>
    <r>
      <rPr>
        <b/>
        <sz val="10"/>
        <color rgb="FF2E5372"/>
        <rFont val="Montserrat"/>
      </rPr>
      <t>Matriz de Conformidade em Bem-Estar Animal (BEA),</t>
    </r>
    <r>
      <rPr>
        <sz val="10"/>
        <color rgb="FF2E5372"/>
        <rFont val="Montserrat"/>
      </rPr>
      <t xml:space="preserve"> que integra o cumprimento de leis, normas vigentes e diversos protocolos internacionais aplicáveis às operações de fazendas, transporte e indústria na cadeia bovina. As análises são conduzidas pela Gerência Industrial e de Bem-Estar Animal, que conta com uma equipe especializada. Os dados são inseridos em uma plataforma dedicada, equipada com fórmulas que permitem o cálculo preciso dos índices. Dessa forma, ao final do processo, cada responsável identifica rapidamente os indicadores que ficaram abaixo das metas e aqueles que apresentam oportunidades de melhoria, os quais são direcionados para ações corretivas. Os resultados são monitorados rotineiramente e apresentados em reuniões da alta direção, assegurando o direcionamento eficiente dos investimentos e decisões estratégicas. Além disso, a evolução dos indicadores de bem-estar animal é acompanhada semanalmente, e alguns deles, como a gravidade dos hematomas, fazem parte das metas corporativas, impactando diretamente o bônus dos gestores</t>
    </r>
  </si>
  <si>
    <t>Indicadores globais de monitoramento do bem-estar dos animais na fazenda</t>
  </si>
  <si>
    <t>% de animais confinados</t>
  </si>
  <si>
    <t>− 0,03 p.p.</t>
  </si>
  <si>
    <t>% de animais semiconfinados</t>
  </si>
  <si>
    <t>− 1,19 p.p.</t>
  </si>
  <si>
    <t>% de animais confinados a pasto</t>
  </si>
  <si>
    <t>2,48 p.p.</t>
  </si>
  <si>
    <t>% de animais a pasto</t>
  </si>
  <si>
    <t>− 1,27 p.p.</t>
  </si>
  <si>
    <t>% de animais castrados</t>
  </si>
  <si>
    <t>6,39 p.p.</t>
  </si>
  <si>
    <t>N° de terceiros treinados em BEA - Fazenda</t>
  </si>
  <si>
    <t>N° de treinamentos de BEA - Fazenda</t>
  </si>
  <si>
    <t>Nº de horas de treinamento - Fazenda</t>
  </si>
  <si>
    <t>− 9,05 p.p.</t>
  </si>
  <si>
    <t>9,25 p.p.</t>
  </si>
  <si>
    <t>− 11,09 p.p.</t>
  </si>
  <si>
    <t>Treinamento em bem-estar animal (Global)</t>
  </si>
  <si>
    <t xml:space="preserve">Total de colaboradores treinados </t>
  </si>
  <si>
    <t xml:space="preserve">Total de terceiros treinados </t>
  </si>
  <si>
    <t>Total de pessoas treinadas (colaboradores + terceiros)</t>
  </si>
  <si>
    <t>Horas de treinamento (colaboradores + terceiros)</t>
  </si>
  <si>
    <t>Auditoria de bem-estar animal (Global)</t>
  </si>
  <si>
    <t xml:space="preserve">% De conformidade em auditoria de BEA de segunda parte </t>
  </si>
  <si>
    <t>2,53 p.p.</t>
  </si>
  <si>
    <t>% De conformidade em auditoria de BEA de terceira parte</t>
  </si>
  <si>
    <t>1,19 p.p.</t>
  </si>
  <si>
    <t xml:space="preserve">Produção certificada em padrões externos de bem-estar animal </t>
  </si>
  <si>
    <t>FB-MP-410a.3</t>
  </si>
  <si>
    <t>Percentual de produção certificada em padrões externos de bem-estar animal*</t>
  </si>
  <si>
    <t>*Não considera o Chile em virtude das operações terem início em 2025.</t>
  </si>
  <si>
    <r>
      <t xml:space="preserve">A ética, integridade e a conformidade são partes essenciais para a governança da Minerva Foods, orientando todas as nossas operações e relacionamentos. Mantemos um compromisso rigoroso com o cumprimento das leis, regulamentos e padrões internos, promovendo uma cultura corporativa transparente, responsável e baseada em valores sólidos. Essa postura fortalece a confiança de nossos colaboradores, parceiros, investidores e demais stakeholders, garantindo a sustentabilidade e a reputação da Companhia.
</t>
    </r>
    <r>
      <rPr>
        <b/>
        <sz val="11"/>
        <color theme="1"/>
        <rFont val="Montserrat"/>
      </rPr>
      <t xml:space="preserve">
ODS RELACIONADOS:
</t>
    </r>
    <r>
      <rPr>
        <sz val="11"/>
        <color theme="1"/>
        <rFont val="Montserrat"/>
      </rPr>
      <t xml:space="preserve">
</t>
    </r>
  </si>
  <si>
    <t>GRI 2-26</t>
  </si>
  <si>
    <t xml:space="preserve">Denúncias recebidas no Conexão Minerva </t>
  </si>
  <si>
    <t xml:space="preserve">Denuncia recebidas do público interno </t>
  </si>
  <si>
    <t xml:space="preserve">Denuncia recebidas do público externo </t>
  </si>
  <si>
    <t xml:space="preserve">Classificação dos relatos recebidos nos canais de comunicação </t>
  </si>
  <si>
    <t>MF 2</t>
  </si>
  <si>
    <t xml:space="preserve">Comportamento Inadequado </t>
  </si>
  <si>
    <t>Como aprimoramenro da forma de gestão dos dados de denúncia, destacamos para 2024 a classificação detalhada dos relatos recebidos que passaram a aser organizados por categorias específicas.</t>
  </si>
  <si>
    <t xml:space="preserve">Discriminação ou Assédio </t>
  </si>
  <si>
    <t>Conflito de Interesses</t>
  </si>
  <si>
    <t>Socioambiental</t>
  </si>
  <si>
    <t>Fraude/Roubo/Corrupção</t>
  </si>
  <si>
    <t xml:space="preserve">Outros </t>
  </si>
  <si>
    <t>Total de relatos não qualificados</t>
  </si>
  <si>
    <t>Relatos não qualificados são aqueles que, após análise interna, foram demandadas informações complementares ao denunciante. Caso não haja retorno com os dados solicitados, o relato é encerrado e devolvido com a justificativa de ausência de informações suficientes para apuração.</t>
  </si>
  <si>
    <r>
      <rPr>
        <b/>
        <u/>
        <sz val="10"/>
        <color rgb="FF2E5372"/>
        <rFont val="Montserrat"/>
      </rPr>
      <t>Contexto:</t>
    </r>
    <r>
      <rPr>
        <sz val="10"/>
        <color rgb="FF2E5372"/>
        <rFont val="Montserrat"/>
      </rPr>
      <t xml:space="preserve">
O</t>
    </r>
    <r>
      <rPr>
        <b/>
        <sz val="10"/>
        <color rgb="FF2E5372"/>
        <rFont val="Montserrat"/>
      </rPr>
      <t xml:space="preserve"> Conexão Minerva</t>
    </r>
    <r>
      <rPr>
        <sz val="10"/>
        <color rgb="FF2E5372"/>
        <rFont val="Montserrat"/>
      </rPr>
      <t xml:space="preserve"> constitui-se como o canal próprio de </t>
    </r>
    <r>
      <rPr>
        <b/>
        <sz val="10"/>
        <color rgb="FF2E5372"/>
        <rFont val="Montserrat"/>
      </rPr>
      <t>Ouvidoria Interna e Externa da Companhia</t>
    </r>
    <r>
      <rPr>
        <sz val="10"/>
        <color rgb="FF2E5372"/>
        <rFont val="Montserrat"/>
      </rPr>
      <t xml:space="preserve">, cuja função é receber sugestões, elogios, críticas e dúvidas, além de acolher manifestações direcionadas a quaisquer medidas de inconformidade. É por meio dele que atuamos no combate a condutas que violem princípios éticos e de conduta e/ou legislação vigente.
O canal é administrado por empresa terceira e o responsável pelo relato pode abrir um chamado de maneira anônima por diversos canais de acesso, como telefone, website ou e-mail, garantindo total confidencialidade às partes interessadas.
A gestão das investigações e deliberações dos relatos recebidos no canal fica a cargo da sinergia entre o Comitê de Ética e seu representante (ouvidor/secretário), cabendo ao </t>
    </r>
    <r>
      <rPr>
        <b/>
        <sz val="10"/>
        <color rgb="FF2E5372"/>
        <rFont val="Montserrat"/>
      </rPr>
      <t>Comitê de Auditoria Estatutário</t>
    </r>
    <r>
      <rPr>
        <sz val="10"/>
        <color rgb="FF2E5372"/>
        <rFont val="Montserrat"/>
      </rPr>
      <t xml:space="preserve"> realizar o acompanhamento desse órgão.</t>
    </r>
  </si>
  <si>
    <t>Operações avaliadas qunto a riscos relacionados à corrupção</t>
  </si>
  <si>
    <t>GRI 205-1</t>
  </si>
  <si>
    <t>% de operações avaliadas quanto a riscos relacionados à corrupção</t>
  </si>
  <si>
    <t>24 p.p.</t>
  </si>
  <si>
    <t>GRI 205-2</t>
  </si>
  <si>
    <r>
      <t xml:space="preserve">% Colaboradores </t>
    </r>
    <r>
      <rPr>
        <b/>
        <sz val="11"/>
        <color theme="1"/>
        <rFont val="Montserrat"/>
      </rPr>
      <t>comunicados</t>
    </r>
    <r>
      <rPr>
        <sz val="11"/>
        <color theme="1"/>
        <rFont val="Montserrat"/>
      </rPr>
      <t xml:space="preserve"> em políticas de integridade</t>
    </r>
  </si>
  <si>
    <r>
      <t xml:space="preserve">% Colaboradores </t>
    </r>
    <r>
      <rPr>
        <b/>
        <sz val="11"/>
        <color theme="1"/>
        <rFont val="Montserrat"/>
      </rPr>
      <t>treinados</t>
    </r>
    <r>
      <rPr>
        <sz val="11"/>
        <color theme="1"/>
        <rFont val="Montserrat"/>
      </rPr>
      <t xml:space="preserve"> em políticas e procedimentos de combate à corrupção*</t>
    </r>
  </si>
  <si>
    <t>2 p.p</t>
  </si>
  <si>
    <t>São considerados como habilitados os colaboradores do corporativo, escritórios comerciais e aqueles com cargos administrativos e de liderança admitidos até novembro de 2024, uma vez que o treinamento foi ministrado em formato online.
* A redução no indicador aplicado ao público de trainees, estagiários e jovens aprendizes se deve ao fato de que em 2024 não houve edição do programa de trainees.</t>
  </si>
  <si>
    <t>Colaboradores treinados sobre ética e integridade</t>
  </si>
  <si>
    <t xml:space="preserve">Colaboradores treinados sobre ética e integridade - Diretoria </t>
  </si>
  <si>
    <t xml:space="preserve">Colaboradores treinados sobre ética e integridade - Gerência </t>
  </si>
  <si>
    <t>Colaboradores treinados sobre ética e integridade - Coordenação e Supervisão</t>
  </si>
  <si>
    <t>Colaboradores treinados sobre ética e integridade - Administrativo</t>
  </si>
  <si>
    <t>Colaboradores treinados sobre ética e integridade - Operacional*</t>
  </si>
  <si>
    <t>Trainees, Estagiários e Jovens Aprendizes*</t>
  </si>
  <si>
    <t>GRI 205-3</t>
  </si>
  <si>
    <t xml:space="preserve">Casos confirmados de corrupção e medidas tomadas </t>
  </si>
  <si>
    <r>
      <rPr>
        <b/>
        <u/>
        <sz val="10"/>
        <color rgb="FF2E5372"/>
        <rFont val="Montserrat"/>
      </rPr>
      <t>Contexto:</t>
    </r>
    <r>
      <rPr>
        <sz val="10"/>
        <color rgb="FF2E5372"/>
        <rFont val="Montserrat"/>
      </rPr>
      <t xml:space="preserve">
Ao longo de 2024, os colaboradores dos setores administrativos e as lideranças das operações da Minerva Foods participaram de treinamentos contínuos sobre o Código de Ética – Guia de Conduta, políticas anticorrupção, antissuborno, prevenção de conflitos de interesse e combate à lavagem de dinheiro. Para garantir a eficácia desses treinamentos, foram aplicados exercícios práticos e avaliações com nota mínima obrigatória para aprovação. Além disso, esses conteúdos são incorporados ao processo de integração dos novos colaboradores e complementados com reciclagens periódicas.
No âmbito da comunicação, mantivemos ações constantes e interativas nos canais oficiais da empresa, utilizando narrativas e storytelling para reforçar temas de integridade e compliance alinhados ao Código de Ética. Essas pautas também foram amplamente discutidas em convenções internas, envolvendo todos os públicos da Companhia.
Quanto aos parceiros de negócio, a Minerva Foods reforça a adesão às políticas anticorrupção por meio de cláusulas contratuais e do envio do Código de Conduta dos Parceiros de Negócios junto aos pedidos de compras. </t>
    </r>
  </si>
  <si>
    <r>
      <t xml:space="preserve">A pecuária sustentável é um dos compromissos centrais da Minerva Foods, que busca equilibrar a produção eficiente com a preservação ambiental e o respeito às comunidades locais. Por meio da adoção de práticas inovadoras e integradas, e do manejo responsável das pastagens, promovemos a redução das emissões de gases de efeito estufa, a conservação da biodiversidade e o fortalecimento da resiliência climática em toda a cadeia produtiva.
</t>
    </r>
    <r>
      <rPr>
        <b/>
        <sz val="11"/>
        <rFont val="Montserrat"/>
      </rPr>
      <t xml:space="preserve">
ODS RELACIONADOS:
</t>
    </r>
  </si>
  <si>
    <t>GRI 308-1, GRI 414-1 e GRI 13.23.3</t>
  </si>
  <si>
    <t>Total de fazendas fornecedoras diretas monitoradas na América do Sul</t>
  </si>
  <si>
    <t>&gt;32.000</t>
  </si>
  <si>
    <t>&gt; 43.000</t>
  </si>
  <si>
    <t>&gt;63.000</t>
  </si>
  <si>
    <t>&gt;46,5%</t>
  </si>
  <si>
    <r>
      <t>Total de fazendas fornecedoras diretas monitoradas no</t>
    </r>
    <r>
      <rPr>
        <b/>
        <sz val="11"/>
        <color rgb="FF000000"/>
        <rFont val="Montserrat"/>
      </rPr>
      <t xml:space="preserve"> Brasil</t>
    </r>
  </si>
  <si>
    <t>&gt;19.000</t>
  </si>
  <si>
    <t>&gt; 23.000</t>
  </si>
  <si>
    <t>&gt;29.900</t>
  </si>
  <si>
    <t>&gt;30%</t>
  </si>
  <si>
    <r>
      <t xml:space="preserve">Total de fazendas fornecedoras diretas monitoradas no </t>
    </r>
    <r>
      <rPr>
        <b/>
        <sz val="11"/>
        <color rgb="FF000000"/>
        <rFont val="Montserrat"/>
      </rPr>
      <t>Paraguai</t>
    </r>
  </si>
  <si>
    <t>&gt; 4.000</t>
  </si>
  <si>
    <t>&gt; 5.100</t>
  </si>
  <si>
    <t>&gt;27,5%</t>
  </si>
  <si>
    <r>
      <t xml:space="preserve">Total de fazendas fornecedoras diretas monitoradas na </t>
    </r>
    <r>
      <rPr>
        <b/>
        <sz val="11"/>
        <color rgb="FF000000"/>
        <rFont val="Montserrat"/>
      </rPr>
      <t>Colômbia</t>
    </r>
  </si>
  <si>
    <t>&gt; 3.000</t>
  </si>
  <si>
    <t>&gt; 5.000</t>
  </si>
  <si>
    <t>&gt;7.000</t>
  </si>
  <si>
    <t>&gt;40%</t>
  </si>
  <si>
    <r>
      <t xml:space="preserve">Total de fazendas fornecedoras diretas monitoradas na  </t>
    </r>
    <r>
      <rPr>
        <b/>
        <sz val="11"/>
        <color rgb="FF000000"/>
        <rFont val="Montserrat"/>
      </rPr>
      <t>Argentina</t>
    </r>
  </si>
  <si>
    <t>&gt; 6.000</t>
  </si>
  <si>
    <t>&gt;7.800</t>
  </si>
  <si>
    <r>
      <t xml:space="preserve">Total de fazendas fornecedoras diretas monitoradas no </t>
    </r>
    <r>
      <rPr>
        <b/>
        <sz val="11"/>
        <color rgb="FF000000"/>
        <rFont val="Montserrat"/>
      </rPr>
      <t>Uruguai</t>
    </r>
  </si>
  <si>
    <t>&gt;13.200</t>
  </si>
  <si>
    <t>&gt;100%</t>
  </si>
  <si>
    <t>As plantas do Uruguai foram integradas ao sistema de monitoramento socioambiental a partir de 2023.</t>
  </si>
  <si>
    <t xml:space="preserve">% Fornecedores diretos de gado monitorados com base em critérios socioambientais </t>
  </si>
  <si>
    <t>10 p.p.</t>
  </si>
  <si>
    <t>40 p.p.</t>
  </si>
  <si>
    <t>Monitoramento socioambiental</t>
  </si>
  <si>
    <t>% Atendimento as auditorias do monitoramento socioambiental</t>
  </si>
  <si>
    <t>Auditoria Ministério Público Federal,  Compromisso Público da Pecuária e Auditoria Independente no Paraguai.</t>
  </si>
  <si>
    <t xml:space="preserve">GRI 308-2 e
GRI 414-2 </t>
  </si>
  <si>
    <r>
      <t>Fornecedores de gado identificados com risco significativo de impactos socioambientais -</t>
    </r>
    <r>
      <rPr>
        <b/>
        <sz val="11"/>
        <color rgb="FF000000"/>
        <rFont val="Montserrat"/>
      </rPr>
      <t xml:space="preserve"> Total</t>
    </r>
  </si>
  <si>
    <t>Todos esses fornecedores foram submetidos à análise socioambiental, com a verificação criteriosa de todos os aspectos estabelecidos na Política de Compra da Companhia, garantindo a conformidade em todas as transações. Nenhuma compra foi realizada com fornecedores com passivo que contrariasse os criterios estabelecidos.</t>
  </si>
  <si>
    <r>
      <t>Fornecedores de gado identificados com risco significativo de impactos socioambientais -</t>
    </r>
    <r>
      <rPr>
        <b/>
        <sz val="11"/>
        <color rgb="FF000000"/>
        <rFont val="Montserrat"/>
      </rPr>
      <t xml:space="preserve"> Brasil </t>
    </r>
  </si>
  <si>
    <t>Os valores de 2023 foram recalculados em função da atualização metodológica, que passou a incluir outros critérios além dos passivos sociais e ambientais propriamente dito, como pendências e divergências cadastrais e documentais (chamados Controles Internos), os quais podem representar um impeditivo para uma possível comercialização.</t>
  </si>
  <si>
    <r>
      <t xml:space="preserve">Fornecedores de gado identificados com risco significativo de impactos socioambientais - </t>
    </r>
    <r>
      <rPr>
        <b/>
        <sz val="11"/>
        <color rgb="FF000000"/>
        <rFont val="Montserrat"/>
      </rPr>
      <t>Latam</t>
    </r>
  </si>
  <si>
    <t>A implementação do sistema de monitoramento foi concluída na Argentina e no Uruguai em 2024.</t>
  </si>
  <si>
    <t>MF</t>
  </si>
  <si>
    <t>Animais comprados por biomas (%)</t>
  </si>
  <si>
    <t>Cerrado - 52%
Amazônia - 36%
Mata Atlântica - 6%
Pampa – 2%
Pantanal - 1%
Caatinga - 3%</t>
  </si>
  <si>
    <t>Cerrado - 50%
Amazônia - 37%
Mata Atlântica - 8% 
Pantanal - 1%
Caatinga - 4%</t>
  </si>
  <si>
    <t>Cerrado - 52%
Amazônia - 36%
Mata Atlântica - 6%
Pampa - 2%
Caatinga - 3%
Pantanal - 1%</t>
  </si>
  <si>
    <t>Cerrado: 2 p.p.
Amazônia: -1 p.p.
Mata Atlântica: -2 p.p.
Pampa: -
Pantanal: -3 p.p.
Caatinga: -1 p.p.</t>
  </si>
  <si>
    <t>Indicador de desempenho - Cabeças abatidas</t>
  </si>
  <si>
    <t>Normativo 
SARB 026/2023</t>
  </si>
  <si>
    <t>Percentual de cabeças de gado abatidas Rastreados e Monitorados até os Fornecedores Diretos*</t>
  </si>
  <si>
    <t>100%**</t>
  </si>
  <si>
    <t>*  O Normativo SARB 026/2023 define Fornecedores Diretos como “produtores que fornecem gado bovino diretamente ao matadouro ou frigorífico de abate bovino”.
** O sistema de monitoramento geoespacial utilizado pela Minerva Foods passa por auditorias de terceira parte anualmente</t>
  </si>
  <si>
    <t>Percentual de cabeças de gado abatidas Rastreados e Monitorados até os fornecedores Indiretos*</t>
  </si>
  <si>
    <t>54,75%**</t>
  </si>
  <si>
    <t>* O Normativo SARB 026/2023 define Fornecedores Indiretos como “produtores que fornecem gado bovino para o Fornecedor Direto do matadouro ou frigorífico de abate bovino, ou seja, apenas o primeiro nível de fornecedor indireto”.
**  Dado referente ao mapeamento dos ciclos de produção adotado pelos Fornecedores Diretos da Minerva Foods e coletado através de entrevistas e visitas a campo. Indicador não auditado por terceira parte.
***  Dado referente ao Protocolo de Rastreabilidade Individual adotado pela Minerva Foods. Conforme o protocolo, para o envio dos animais ao frigorífico, a empresa certificadora emite um documento atestando a rastreabilidade e a conformidade socioambiental de todas as propriedades rurais relacionadas.</t>
  </si>
  <si>
    <t>1,18%***</t>
  </si>
  <si>
    <t xml:space="preserve">Percentual de cabeças de gado abatidas em cumprimento integral com o compromisso, cobrindo Fornecedores Diretos e Indiretos </t>
  </si>
  <si>
    <t>54,75%*</t>
  </si>
  <si>
    <t>*  Dado referente ao mapeamento dos ciclos de produção adotado pelos Fornecedores Diretos da Minerva Foods
e coletado através de entrevistas e visitas a campo. Indicador não auditado por terceira parte.
** Dado referente ao Protocolo de Rastreabilidade Individual adotado pela Minerva Foods. Conforme o protocolo,
para o envio dos animais ao frigorífico, a empresa certificadora emite um documento atestando a rastreabilidade
e a conformidade socioambiental de todas as propriedades rurais relacionadas</t>
  </si>
  <si>
    <t>1,18%**</t>
  </si>
  <si>
    <r>
      <t xml:space="preserve">Para reduzir as emissões de gases de efeito estufa e fortalecer a resiliência de nossa cadeia produtiva, investimos de forma estratégica em ações concretas e iniciativas deliberadas. Por meio de programas de descarbonização, uso eficiente de recursos e estímulo à inovação, buscamos minimizar os impactos ambientais, contribuindo para um futuro mais sustentável e alinhado aos compromissos globais de mitigação climática.
</t>
    </r>
    <r>
      <rPr>
        <b/>
        <sz val="11"/>
        <color theme="1"/>
        <rFont val="Montserrat"/>
      </rPr>
      <t xml:space="preserve">ODS RELACIONADOS:
</t>
    </r>
  </si>
  <si>
    <t>GRI 305-1, 13.1.2 e SASB FB.MP.110a.1</t>
  </si>
  <si>
    <t>Escopo 1</t>
  </si>
  <si>
    <t xml:space="preserve">Em 2024, aprimoramos o detalhamento no cálculo das emissões de nossas estações de tratamento de efluentes e Incorporamos as 13 unidades integradas em 2024, realizando o cálculo retroativo de emissões para assegurar uma transição transparente e eficiente na gestão climática. </t>
  </si>
  <si>
    <t>GRI 305-2, 13.1.2 e SASB FB.MP.110a.1</t>
  </si>
  <si>
    <t>Escopo 2 (tCO2e) - abordagem de escolha de compra</t>
  </si>
  <si>
    <t>Atingimos a neutralidade de emissões em 2020, quando passamos
a adquirir Certificados de Energia Renovável (I-REC) para garantir a rastreabilidade da eletricidade utilizada em 100% das operações e em 2024, investimos em autoprodução de energia renovável.</t>
  </si>
  <si>
    <t>Escopo 2 (tCO2e) - abordagem de localização</t>
  </si>
  <si>
    <t>GRI 305-3, 13.1.2 e SASB FB.MP.110a.1</t>
  </si>
  <si>
    <t>Escopo 3 (tCO2e) - Total</t>
  </si>
  <si>
    <t>Escopo 3 (tCO2e) Upstream - Atividades relacionadas com combustível e energia não inclusas nos Escopos 1 e 2</t>
  </si>
  <si>
    <t>Em 2024 incluímos as emissões da Categoria 3 Atividade D (Geração de energia elétrica comprada que é vendida a usuários finais). Esta atividade se refere ao trading de energia realizado pela Minerva Energy e inclui as emissões da geração da energia elétrica comprada para trading que é revendida a consumidores finais.</t>
  </si>
  <si>
    <t>Escopo 3 (tCO2e) Upstream - Bens e serviços comprados</t>
  </si>
  <si>
    <t xml:space="preserve">O aumento observado nas emissões em 2024 deve-se, principalmente, à incorporação dos novos ativos ao nosso inventário. A inclusão dessas unidades teve um impacto significativo no total reportado, refletindo-se em um acréscimo relevante nas emissões globais. </t>
  </si>
  <si>
    <t>Escopo 3 (tCO2e) Upstream - Deslocamento de funcionários (casa-trabalho)</t>
  </si>
  <si>
    <t>Escopo 3 (tCO2e) Upstream - Transporte e distribuição</t>
  </si>
  <si>
    <t>Escopo 3 (tCO2e) Upstream - Viagens a negócios</t>
  </si>
  <si>
    <t>Escopo 3 (tCO2e) Upstream - Resíduos gerados nas operações</t>
  </si>
  <si>
    <t>Escopo 3 (tCO2e) Downstream - Processamento de produtos vendidos</t>
  </si>
  <si>
    <t>Escopo 3 (tCO2e) Downstream - Transporte e distribuição</t>
  </si>
  <si>
    <t>Em 2024 realizamos uma melhoria no tratamento da base de logística e incluímos na Categoria 9 do Escopo 3 o cálculo das emissões referentes ao transporte downstream de produtos das unidades Beef e Casings. Até 2023 só eram contabilizadas as emissões do transporte downstream das unidades Leather.</t>
  </si>
  <si>
    <t>Escopo 3 (tCO2e) Downstream - Tratamento de fim de vida dos produtos vendidos</t>
  </si>
  <si>
    <t xml:space="preserve"> Emissões de GEE, por país </t>
  </si>
  <si>
    <t xml:space="preserve">Emissões de gases de efeito estufa - Brasil </t>
  </si>
  <si>
    <t>Escopo 1 (tCO2e)</t>
  </si>
  <si>
    <t xml:space="preserve">Escopo 2 (tCO2e) - abordagem de escolha de compra </t>
  </si>
  <si>
    <t>Escopo 3 (tCO2e)</t>
  </si>
  <si>
    <t xml:space="preserve">Emissões de gases de efeito estufa - Austrália  </t>
  </si>
  <si>
    <t>40.47</t>
  </si>
  <si>
    <t>Emissões de gases de efeito estufa - Argentina</t>
  </si>
  <si>
    <t>Emissões de gases de efeito estufa - Chile</t>
  </si>
  <si>
    <t xml:space="preserve">Até 2023, a Companhia contava com um centro de distribuição operado por terceiros no Chile apresentando somente emissões relacionadas ao transporte e à distribuição. Com a integração da nova operação de ovinos em 2024, mapeamos novas fontes de emissões, o que resultou no aumento significativo. </t>
  </si>
  <si>
    <t>Emissões de gases de efeito estufa - Colômbia</t>
  </si>
  <si>
    <t xml:space="preserve">Emissões de gases de efeito estufa - Paraguai </t>
  </si>
  <si>
    <t>Emissões de gases de efeito estufa - Uruguai</t>
  </si>
  <si>
    <r>
      <rPr>
        <b/>
        <u/>
        <sz val="10"/>
        <color rgb="FF2E5372"/>
        <rFont val="Montserrat"/>
      </rPr>
      <t>Contexto:</t>
    </r>
    <r>
      <rPr>
        <sz val="10"/>
        <color rgb="FF2E5372"/>
        <rFont val="Montserrat"/>
      </rPr>
      <t xml:space="preserve">
Além das unidades na Oceania e na América do Sul, contamos com escritórios nos Estados Unidos que em 2024, registraram emissões exclusivas de Escopo 3, totalizando 597,78 tCO₂e.
</t>
    </r>
  </si>
  <si>
    <t>Comparativo Intensidade de Emissões de GEE (TCO2e/TPA)</t>
  </si>
  <si>
    <t>GRI 305-2</t>
  </si>
  <si>
    <t>Intensidade de Emissões de GEE (tCO2e/ton produzida acabada) - Minerva S.A.*</t>
  </si>
  <si>
    <r>
      <rPr>
        <b/>
        <i/>
        <sz val="11"/>
        <color theme="1"/>
        <rFont val="Montserrat"/>
      </rPr>
      <t>*Unidades preexistentes + Novas Unidades</t>
    </r>
    <r>
      <rPr>
        <i/>
        <sz val="11"/>
        <color theme="1"/>
        <rFont val="Montserrat"/>
      </rPr>
      <t xml:space="preserve">
Em 2024, atualizamos a metodologia de cálculo da TPA (Tonelada Produzida Acabada) com o objetivo de tornar a métrica mais precisa para o cálculo dos indicadores de intensidade. A TPA passou a representar o total de produtos gerados nas operações industriais, incluindo produtos processados e negócios relacionados — como Biodiesel, Casings, Leather e Ingredients —, enquanto anteriormente considerava apenas a produção oriunda de abate e desossa.
Com essa atualização, recalculamos os valores de intensidade das emissões de GEE dos anos anteriores (2022 e 2023).
Em 2024, ao analisarmos exclusivamente as operações já existentes da Minerva Foods, antes da aquisição dos novos negócios, a intensidade das emissões de GEE foi de 0,19 (tCO2e/TPA)</t>
    </r>
  </si>
  <si>
    <t>Intensidade de Emissões de GEE (tCO2e/ton produzida acabada) - Operações preexistentes</t>
  </si>
  <si>
    <r>
      <t xml:space="preserve">A gestão ambiental na Minerva Foods é pautada pelo compromisso de operar de maneira responsável e sustentável, garantindo o uso eficiente dos recursos naturais e a minimização dos impactos ambientais em todas as etapas da cadeia produtiva. Por meio de sistemas rigorosos de monitoramento, conformidade e melhoria contínua, buscamos atender às exigências regulatórias e às expectativas dos nossos stakeholders, fortalecendo nossa reputação e contribuindo para a preservação dos ecossistemas onde atuamos. 
</t>
    </r>
    <r>
      <rPr>
        <b/>
        <sz val="11"/>
        <color theme="1"/>
        <rFont val="Montserrat"/>
      </rPr>
      <t xml:space="preserve">
ODS RELACIONADOS:
</t>
    </r>
  </si>
  <si>
    <t xml:space="preserve">Energia </t>
  </si>
  <si>
    <t>Consumo total de energia, por fonte</t>
  </si>
  <si>
    <t>GRI 302-1 e
SASB FB-MP-130a.1</t>
  </si>
  <si>
    <t>Consumo Total de Energia (Energia Elétrica + Combustíveis em GJ)</t>
  </si>
  <si>
    <t>Para 2022, não houve reporte do consumo de combustíveis.</t>
  </si>
  <si>
    <t>GRI 302-3 e
SASB FB-MP-130a.1</t>
  </si>
  <si>
    <t>Intensidade energética (GJ/tonelada de TPA - Tonelada Produzida Acabada)</t>
  </si>
  <si>
    <t>O valor em 2024 considera unidades preexistentes + novas unidades. Para o cálculo de intensidade energética considera-se  consumo de energia elétrica (GJ)</t>
  </si>
  <si>
    <t>Consumo total de energia elétrica, por país</t>
  </si>
  <si>
    <t>Consumo total de energia elétrica Brasil (GJ)</t>
  </si>
  <si>
    <t>Consumo de energia elétrica Argentina (GJ)</t>
  </si>
  <si>
    <t>Consumo de energia elétrica Colômbia (GJ)</t>
  </si>
  <si>
    <t>Consumo de energia elétrica Paraguai (GJ)</t>
  </si>
  <si>
    <t>Consumo de energia elétrica Uruguai (GJ)</t>
  </si>
  <si>
    <t>Consumo de energia elétrica Austrália (GJ)</t>
  </si>
  <si>
    <t>Consumo total de energia elétrica</t>
  </si>
  <si>
    <t>O valor em 2024 considera unidades preexistentes + novas unidades.</t>
  </si>
  <si>
    <t xml:space="preserve">Combustíveis </t>
  </si>
  <si>
    <t>GRI 302-1</t>
  </si>
  <si>
    <t xml:space="preserve">Consumo de combustíveis não renováveis (GJ) </t>
  </si>
  <si>
    <t>O indicador passou a ser reportado em 2023. Como combustíveis não renováveis foram considerados gasolina, diesel, GLP, gás natural, propano e querosene de aviação.  Como renováveis, biomassa, etanol hidratado, lenha e sebo bovino.</t>
  </si>
  <si>
    <t xml:space="preserve">Consumo de combustíveis renováveis (GJ) </t>
  </si>
  <si>
    <t>Consumo total de combustíveis (GJ)</t>
  </si>
  <si>
    <r>
      <rPr>
        <b/>
        <u/>
        <sz val="10"/>
        <color rgb="FF2E5372"/>
        <rFont val="Montserrat"/>
      </rPr>
      <t xml:space="preserve">Contexto: </t>
    </r>
    <r>
      <rPr>
        <sz val="10"/>
        <color rgb="FF2E5372"/>
        <rFont val="Montserrat"/>
      </rPr>
      <t xml:space="preserve">
Em relação ao consumo de energia elétrica, a Minerva Foods atua em concordância com o seu</t>
    </r>
    <r>
      <rPr>
        <b/>
        <sz val="10"/>
        <color rgb="FF2E5372"/>
        <rFont val="Montserrat"/>
      </rPr>
      <t xml:space="preserve"> Programa de Eficiência Energética.</t>
    </r>
    <r>
      <rPr>
        <sz val="10"/>
        <color rgb="FF2E5372"/>
        <rFont val="Montserrat"/>
      </rPr>
      <t xml:space="preserve"> Realizamos o controle do consumo e o acompanhamento de metas com base em indicadores técnicos, os quais são adaptados ao contexto de cada país em que atuamos. Desde 2020, a Companhia assegura que 100% da energia elétrica consumida em todas as suas operações provém de fontes renováveis. Esse status foi alcançado graças à aquisição dos certificados de energia renovável, conhecidos como I-RECs. Com exceção do Paraguai, em que toda a energia utilizada já é proveniente de fontes renováveis, as demais unidades possuem I-RECs.
Em 2024, demos mais um importante passo na nossa estratégia de sustentabilidade ao investir na autoprodução de energia. Adquirimos 98% das ações da </t>
    </r>
    <r>
      <rPr>
        <b/>
        <sz val="10"/>
        <color rgb="FF2E5372"/>
        <rFont val="Montserrat"/>
      </rPr>
      <t>Irapuru II Energia S.A.</t>
    </r>
    <r>
      <rPr>
        <sz val="10"/>
        <color rgb="FF2E5372"/>
        <rFont val="Montserrat"/>
      </rPr>
      <t>, usina com capacidade instalada de 48,118 MWac, suficiente para abastecer parte das plantas da Minerva Foods no Brasil com energia renovável.</t>
    </r>
  </si>
  <si>
    <t xml:space="preserve">Água </t>
  </si>
  <si>
    <t>Captação total de água por fonte</t>
  </si>
  <si>
    <t>GRI 303-3 e 
SASB FB-MP-140a.1</t>
  </si>
  <si>
    <t>Captação total de água (m³)</t>
  </si>
  <si>
    <t>Considera o volume de água captado nas operações integradas em 2024, o que justifica o aumento</t>
  </si>
  <si>
    <t>GRI 303-3</t>
  </si>
  <si>
    <t>Captação de água  (m³) proveniente de fontes superficiais</t>
  </si>
  <si>
    <t>Captação de água  (m³) proveniente de fontes subterrânea</t>
  </si>
  <si>
    <t>Captação de água  (m³) proveniente de fontes terceiras</t>
  </si>
  <si>
    <t>Captação de água em áreas de estresse hídrico (m³)</t>
  </si>
  <si>
    <t>De acordo com a ferramenta Aqueduct Water Risk Atlas do World Resources Institute (WRI), além da unidade de Janaúba (MG) que foi considerada em área de estresse hídrico nos últimos 3 anos, em 2024 as novas unidades de São Gabriel (RS) e Bagé (RS) no Brasil também estão localizadas em áreas de alto estresse hídrico. No Uruguai, as unidades de Carrasco e Canelones (PUL) também estão situadas em áreas de risco considerável.</t>
  </si>
  <si>
    <t>Captação de água em áreas de estresse hídrico (m³) proveniente de fontes superficiais</t>
  </si>
  <si>
    <t>Captação de água em áreas de estresse hídrico (m³) proveniente de fontes subterrânas</t>
  </si>
  <si>
    <t>Captação de água em áreas de estresse hídrico (m³) proveniente de fontes terceiras</t>
  </si>
  <si>
    <t>Captação total de água por país, por fonte</t>
  </si>
  <si>
    <t xml:space="preserve">Captação total de água (m³) Brasil </t>
  </si>
  <si>
    <t>Captação de água  (m³) proveniente de fontes superficiais Brasil</t>
  </si>
  <si>
    <t>3.978.48,16</t>
  </si>
  <si>
    <t>Captação de água  (m³) proveniente de fontes subterrânea Brasil</t>
  </si>
  <si>
    <t xml:space="preserve">Captação de água  (m³) proveniente de fontes terceiras Brasil </t>
  </si>
  <si>
    <t xml:space="preserve">Captação total de água (m³) Austrália </t>
  </si>
  <si>
    <t>As operações de Esperance e Tammin permaneceram com suas operações paralisadas em 2024.</t>
  </si>
  <si>
    <t>Captação de água  (m³) proveniente de fontes superficiais Austrália</t>
  </si>
  <si>
    <t>Captação de água  (m³) proveniente de fontes subterrânea Austrália</t>
  </si>
  <si>
    <t xml:space="preserve">Captação de água  (m³) proveniente de fontes terceiras Austrália </t>
  </si>
  <si>
    <t>Captação total de água (m³) Argentina</t>
  </si>
  <si>
    <t>Considera o volume de água captado na operação integrada em 2024, o que justifica o aumento</t>
  </si>
  <si>
    <t>Captação de água  (m³) proveniente de fontes superficiais Argentina</t>
  </si>
  <si>
    <t>Captação de água  (m³) proveniente de fontes subterrânea Argentina</t>
  </si>
  <si>
    <t>Captação de água  (m³) proveniente de fontes terceiras Argentina</t>
  </si>
  <si>
    <t>Captação total de água (m³) Colômbia</t>
  </si>
  <si>
    <t>No país, houve aumento acentuado do volume de produção, o que motiva o acréscimo do indicador.</t>
  </si>
  <si>
    <t>Captação de água  (m³) proveniente de fontes superficiais Colômbia</t>
  </si>
  <si>
    <t xml:space="preserve">Captação de água  (m³) proveniente de fontes subterrânea Colômbia </t>
  </si>
  <si>
    <t>Captação de água  (m³) proveniente de fontes terceiras Colômbia</t>
  </si>
  <si>
    <t>Captação total de água (m³) Paraguai</t>
  </si>
  <si>
    <t>Captação de água  (m³) proveniente de fontes superficiais Paraguai</t>
  </si>
  <si>
    <t>Captação de água  (m³) proveniente de fontes subterrânea Paraguai</t>
  </si>
  <si>
    <t>Captação de água  (m³) proveniente de fontes terceiras Paraguai</t>
  </si>
  <si>
    <t>Captação total de água (m³) Uruguai</t>
  </si>
  <si>
    <t>Captação de água  (m³) proveniente de fontes superficiais Uruguai</t>
  </si>
  <si>
    <t>Captação de água  (m³) proveniente de fontes subterrânea Uruguai</t>
  </si>
  <si>
    <t>Captação de água  (m³) proveniente de fontes terceiras Uruguai</t>
  </si>
  <si>
    <t xml:space="preserve">Descarte total de água </t>
  </si>
  <si>
    <t>GRI 303-4</t>
  </si>
  <si>
    <t>Descarte de água (m³)</t>
  </si>
  <si>
    <t>Considera o volume de água das operações integradas em 2024, o que justifica o aumento</t>
  </si>
  <si>
    <t>Descarte de água superficial  (m³)</t>
  </si>
  <si>
    <t>Descarte de água subterrânea (m³)</t>
  </si>
  <si>
    <t>Descarte de água terceiros (m³)</t>
  </si>
  <si>
    <t>Descarte de água em áreas de estresse hídrico (m³)</t>
  </si>
  <si>
    <t>De acordo com a ferramenta Aqueduct Water Risk Atlas do World Resources Institute (WRI), além da unidade de Janaúba (MG) que foi considerada em áreade estresse hidrico nos últimos 3 anos, em 2024 as novas unidades de São Gabriel (RS) e Bagé (RS) no Brasil também estão localizadas em áreas de alto estresse hídrico. No Uruguai, as unidades de Carrasco e Canelones (PUL) também estão situadas em áreas de risco considerável.</t>
  </si>
  <si>
    <t>Descarte de água superficial em áreas de estresse hídrico (m³)</t>
  </si>
  <si>
    <t>Descarte de água de terceiros em áreas de estresse hídrico (m³)</t>
  </si>
  <si>
    <t xml:space="preserve">Descarte total de água por país e por fonte </t>
  </si>
  <si>
    <t xml:space="preserve">Descarte total de água (m³) Brasil </t>
  </si>
  <si>
    <t>Considera o volume de água das operações integradas em 2024, o que justifica o aumento.</t>
  </si>
  <si>
    <t xml:space="preserve">Descarte de água superficial  (m³) Brasil </t>
  </si>
  <si>
    <t xml:space="preserve">Descarte de água subterrânea (m³) Brasil </t>
  </si>
  <si>
    <t xml:space="preserve">Descarte de água terceiros (m³) Brasil </t>
  </si>
  <si>
    <t>Descarte total de água (m³) Austrália</t>
  </si>
  <si>
    <t>Descarte de água superficial  (m³) Austrália</t>
  </si>
  <si>
    <t>Descarte de água subterrânea (m³) Austrália</t>
  </si>
  <si>
    <t xml:space="preserve">Descarte de água terceiros (m³) Austrália </t>
  </si>
  <si>
    <t>Descarte total de água (m³) Argentina</t>
  </si>
  <si>
    <t>Considera o volume de água da operação integrada em 2024, o que justifica o aumento.</t>
  </si>
  <si>
    <t>Descarte de água superficial  (m³) Argentina</t>
  </si>
  <si>
    <t>Descarte de água subterrânea (m³) Argentina</t>
  </si>
  <si>
    <t>Descarte de água terceiros (m³) Argentina</t>
  </si>
  <si>
    <t>Descarte total de água (m³) Colômbia</t>
  </si>
  <si>
    <t xml:space="preserve">Descarte de água superficial  (m³) Colômbia </t>
  </si>
  <si>
    <t xml:space="preserve">Descarte de água subterrânea (m³) Colômbia </t>
  </si>
  <si>
    <t xml:space="preserve">Descarte de água terceiros (m³) Colômbia </t>
  </si>
  <si>
    <t>Descarte total de água (m³) Paraguai</t>
  </si>
  <si>
    <t xml:space="preserve">Descarte de água superficial  (m³) Paraguai </t>
  </si>
  <si>
    <t xml:space="preserve">Descarte de água subterrânea (m³) Paraguai </t>
  </si>
  <si>
    <t>Descarte de água terceiros (m³) Paraguai</t>
  </si>
  <si>
    <t>Descarte total de água (m³) Uruguai</t>
  </si>
  <si>
    <t>Descarte de água superficial  (m³) Uruguai</t>
  </si>
  <si>
    <t>Descarte de água subterrânea (m³) Uruguai</t>
  </si>
  <si>
    <t>Descarte de água terceiros (m³) Uruguai</t>
  </si>
  <si>
    <t>GRI 303-5 e 
SASB FB-MP-140a.1</t>
  </si>
  <si>
    <t>Consumo de água (m³)</t>
  </si>
  <si>
    <t>GRI 303-5</t>
  </si>
  <si>
    <t>Consumo de água em áreas de estresse hídrico (m³)</t>
  </si>
  <si>
    <t xml:space="preserve">Resíduos </t>
  </si>
  <si>
    <t>GRI 306-3</t>
  </si>
  <si>
    <t>Geração de resíduos (t)</t>
  </si>
  <si>
    <t>Considera os resíduos gerados nas operações integradas em 2024.
Os valores do indicador 306-3 referentes aos anos de 2022 e 2023 apresentavam inconsistências de cálculo e, por isso, foram corrigidos neste ciclo de reporte.</t>
  </si>
  <si>
    <t>Resíduos perigosos (t)</t>
  </si>
  <si>
    <t>Os valores de resíduos perigosos na Austrália, referentes a 2023, foram recalculados e reclassificados. Essa atualização resultou no aumento do total de resíduos desta classificação no ciclo anterior.</t>
  </si>
  <si>
    <t>Resíduos não perigosos (t)</t>
  </si>
  <si>
    <t>GRI 306-4</t>
  </si>
  <si>
    <t>Resíduos não destinados para disposição final (t)</t>
  </si>
  <si>
    <t xml:space="preserve">Os valores de resíduos destinados para disposição final sofrem innfluência direta do Programa Aterro Zero da Minerva Foods, que tem como objetivo reduzir a destinação de resíduos para aterros sanitários, priorizando soluções como reciclagem, compostagem e coprocessamento. </t>
  </si>
  <si>
    <r>
      <t xml:space="preserve">Resíduos não destinados para disposição final - </t>
    </r>
    <r>
      <rPr>
        <b/>
        <sz val="11"/>
        <color theme="1"/>
        <rFont val="Montserrat"/>
      </rPr>
      <t>Perigosos (t)</t>
    </r>
  </si>
  <si>
    <r>
      <t xml:space="preserve">Resíduos não destinados para disposição final - </t>
    </r>
    <r>
      <rPr>
        <b/>
        <sz val="11"/>
        <color theme="1"/>
        <rFont val="Montserrat"/>
      </rPr>
      <t>Não Perigosos (t)</t>
    </r>
  </si>
  <si>
    <t xml:space="preserve">GRI 306-4 </t>
  </si>
  <si>
    <r>
      <t xml:space="preserve">Resíduos destinados </t>
    </r>
    <r>
      <rPr>
        <b/>
        <sz val="11"/>
        <color theme="1"/>
        <rFont val="Montserrat"/>
      </rPr>
      <t>à reciclagem (t)</t>
    </r>
  </si>
  <si>
    <r>
      <t>Resíduos destinados</t>
    </r>
    <r>
      <rPr>
        <b/>
        <sz val="11"/>
        <color theme="1"/>
        <rFont val="Montserrat"/>
      </rPr>
      <t xml:space="preserve"> à compostagem (t)</t>
    </r>
  </si>
  <si>
    <t>GRI 306-5</t>
  </si>
  <si>
    <t>Resíduos destinados para disposição final (t)</t>
  </si>
  <si>
    <r>
      <t xml:space="preserve">Resíduos destinados para disposição final - </t>
    </r>
    <r>
      <rPr>
        <b/>
        <sz val="11"/>
        <color theme="1"/>
        <rFont val="Montserrat"/>
      </rPr>
      <t>Perigosos (t)</t>
    </r>
  </si>
  <si>
    <r>
      <t xml:space="preserve">Resíduos destinados para disposição final - </t>
    </r>
    <r>
      <rPr>
        <b/>
        <sz val="11"/>
        <color theme="1"/>
        <rFont val="Montserrat"/>
      </rPr>
      <t>Não Perigosos (t)</t>
    </r>
  </si>
  <si>
    <r>
      <t xml:space="preserve">Resíduos destinados à </t>
    </r>
    <r>
      <rPr>
        <b/>
        <sz val="11"/>
        <color theme="1"/>
        <rFont val="Montserrat"/>
      </rPr>
      <t>aterro (t)</t>
    </r>
    <r>
      <rPr>
        <sz val="11"/>
        <color theme="1"/>
        <rFont val="Montserrat"/>
      </rPr>
      <t xml:space="preserve"> - Não Perigosos</t>
    </r>
  </si>
  <si>
    <t xml:space="preserve"> GRI 306-5</t>
  </si>
  <si>
    <r>
      <t xml:space="preserve">Resíduos destinados à </t>
    </r>
    <r>
      <rPr>
        <b/>
        <sz val="11"/>
        <color theme="1"/>
        <rFont val="Montserrat"/>
      </rPr>
      <t>aterro (t)</t>
    </r>
    <r>
      <rPr>
        <sz val="11"/>
        <color theme="1"/>
        <rFont val="Montserrat"/>
      </rPr>
      <t xml:space="preserve"> - Perigosos</t>
    </r>
  </si>
  <si>
    <t xml:space="preserve">Materiais </t>
  </si>
  <si>
    <t>GRI 301-1</t>
  </si>
  <si>
    <t>Consumo total de plástico (t)</t>
  </si>
  <si>
    <t>Consumo total de papelão e pallets de madeira (t)</t>
  </si>
  <si>
    <t xml:space="preserve">Biodiversidade </t>
  </si>
  <si>
    <t>Operações em áreas com alto índice de biodiversidade (km²)</t>
  </si>
  <si>
    <t>GRI 304-1 e GRI 13.3.2</t>
  </si>
  <si>
    <t>Araguaína (TO, Brasil)</t>
  </si>
  <si>
    <t>Janaúba (MG, Brasil)</t>
  </si>
  <si>
    <t>Mirassol D'Oeste (MT, Brasil)</t>
  </si>
  <si>
    <t>Palmeiras de Goiás (GO, Brasil)</t>
  </si>
  <si>
    <t>Paranatinga (MT, Brasil)</t>
  </si>
  <si>
    <t>Rolim de Moura (RO, Brasil)</t>
  </si>
  <si>
    <t>Mineiros (GO, Brasil)</t>
  </si>
  <si>
    <t>Bataguassu (MT, Brasil)</t>
  </si>
  <si>
    <t>São Gabriel (MT, Brasil)</t>
  </si>
  <si>
    <t>Alegrete (MT, Brasil)</t>
  </si>
  <si>
    <t>Chupinguaia (RO, Brasil)</t>
  </si>
  <si>
    <t>Tangará da Serra (MT, Brasil)</t>
  </si>
  <si>
    <t xml:space="preserve">Pontes de Lacerda </t>
  </si>
  <si>
    <t>Colac (Victoria, Austrália)*</t>
  </si>
  <si>
    <t>Esperance (Austrália Ocidental)</t>
  </si>
  <si>
    <t>Tammin (Austrália Ocidental)</t>
  </si>
  <si>
    <t>Sunshine (Victoria, Austrália)</t>
  </si>
  <si>
    <t>Em 2024 78% da Energia consumida é renovável (Energia Elétrica + Combustíveis renováveis).</t>
  </si>
  <si>
    <r>
      <t>Consumo Total de</t>
    </r>
    <r>
      <rPr>
        <b/>
        <sz val="11"/>
        <color theme="1"/>
        <rFont val="Montserrat"/>
      </rPr>
      <t xml:space="preserve"> Energia Renovável </t>
    </r>
    <r>
      <rPr>
        <sz val="11"/>
        <color theme="1"/>
        <rFont val="Montserrat"/>
      </rPr>
      <t>(Energia Elétrica + Combustíveis renováveis em GJ)</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</si>
</sst>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 #,##0.00_-;\-&quot;R$&quot;\ * #,##0.00_-;_-&quot;R$&quot;\ * &quot;-&quot;??_-;_-@_-"/>
    <numFmt numFmtId="43" formatCode="_-* #,##0.00_-;\-* #,##0.00_-;_-* &quot;-&quot;??_-;_-@_-"/>
    <numFmt numFmtId="164" formatCode="0.000"/>
    <numFmt numFmtId="165" formatCode="0.0"/>
    <numFmt numFmtId="166" formatCode="0.0%"/>
    <numFmt numFmtId="167" formatCode="_-* #,##0.00_-;\-* #,##0.00_-;_-* &quot;-&quot;??_-;_-@"/>
    <numFmt numFmtId="168" formatCode="#,##0.0"/>
    <numFmt numFmtId="169" formatCode="_-* #,##0.0_-;\-* #,##0.0_-;_-* &quot;-&quot;??_-;_-@"/>
    <numFmt numFmtId="170" formatCode="_-* #,##0_-;\-* #,##0_-;_-* &quot;-&quot;??_-;_-@"/>
    <numFmt numFmtId="171" formatCode="_-[$$-409]* #,##0.00_ ;_-[$$-409]* \-#,##0.00\ ;_-[$$-409]* &quot;-&quot;??_ ;_-@_ "/>
    <numFmt numFmtId="172" formatCode="#,##0.000"/>
  </numFmts>
  <fonts count="80" x14ac:knownFonts="1">
    <font>
      <sz val="11"/>
      <color theme="1"/>
      <name val="Aptos Narrow"/>
      <family val="2"/>
      <scheme val="minor"/>
    </font>
    <font>
      <sz val="11"/>
      <color theme="1"/>
      <name val="Calibri"/>
      <family val="2"/>
    </font>
    <font>
      <sz val="11"/>
      <color theme="1"/>
      <name val="Aptos Narrow"/>
      <family val="2"/>
      <scheme val="minor"/>
    </font>
    <font>
      <sz val="10"/>
      <color rgb="FF000000"/>
      <name val="Aptos Narrow"/>
      <family val="2"/>
      <scheme val="minor"/>
    </font>
    <font>
      <sz val="10"/>
      <color rgb="FF000000"/>
      <name val="Aptos Narrow"/>
      <family val="2"/>
      <scheme val="minor"/>
    </font>
    <font>
      <sz val="11"/>
      <color theme="1"/>
      <name val="Aptos Narrow"/>
      <family val="2"/>
      <scheme val="minor"/>
    </font>
    <font>
      <sz val="10"/>
      <name val="Arial"/>
      <family val="2"/>
    </font>
    <font>
      <sz val="10"/>
      <color rgb="FF000000"/>
      <name val="Arial"/>
      <family val="2"/>
    </font>
    <font>
      <b/>
      <sz val="10"/>
      <color theme="1" tint="0.249977111117893"/>
      <name val="Aptos Narrow"/>
      <family val="2"/>
      <scheme val="minor"/>
    </font>
    <font>
      <b/>
      <sz val="10"/>
      <color theme="0"/>
      <name val="Aptos Narrow"/>
      <family val="2"/>
      <scheme val="minor"/>
    </font>
    <font>
      <b/>
      <sz val="12"/>
      <color theme="0"/>
      <name val="Aptos Narrow"/>
      <family val="2"/>
      <scheme val="minor"/>
    </font>
    <font>
      <b/>
      <sz val="14"/>
      <color theme="1"/>
      <name val="Aptos Narrow"/>
      <family val="2"/>
    </font>
    <font>
      <b/>
      <sz val="14"/>
      <color rgb="FF781E77"/>
      <name val="Aptos Narrow"/>
      <family val="2"/>
    </font>
    <font>
      <sz val="11"/>
      <color theme="1"/>
      <name val="Aptos Narrow"/>
      <family val="2"/>
    </font>
    <font>
      <b/>
      <sz val="10"/>
      <color theme="1"/>
      <name val="Aptos Narrow"/>
      <family val="2"/>
    </font>
    <font>
      <b/>
      <sz val="18"/>
      <color rgb="FF2E5372"/>
      <name val="Aptos Display"/>
      <family val="2"/>
    </font>
    <font>
      <sz val="10"/>
      <color theme="1"/>
      <name val="Aptos Narrow"/>
      <family val="2"/>
    </font>
    <font>
      <sz val="8"/>
      <name val="Aptos Narrow"/>
      <family val="2"/>
      <scheme val="minor"/>
    </font>
    <font>
      <sz val="11"/>
      <color theme="0"/>
      <name val="Aptos Narrow"/>
      <family val="2"/>
    </font>
    <font>
      <b/>
      <sz val="14"/>
      <color rgb="FF2E5372"/>
      <name val="Aptos Narrow"/>
      <family val="2"/>
    </font>
    <font>
      <sz val="11"/>
      <color rgb="FF2E5372"/>
      <name val="Aptos Narrow"/>
      <family val="2"/>
    </font>
    <font>
      <b/>
      <sz val="10"/>
      <color rgb="FF2E5372"/>
      <name val="Aptos Narrow"/>
      <family val="2"/>
    </font>
    <font>
      <sz val="10"/>
      <color rgb="FF2E5372"/>
      <name val="Aptos Narrow"/>
      <family val="2"/>
    </font>
    <font>
      <b/>
      <sz val="18"/>
      <color rgb="FF4E7E9F"/>
      <name val="Aptos Display"/>
      <family val="2"/>
    </font>
    <font>
      <sz val="10"/>
      <color rgb="FF000000"/>
      <name val="Arial"/>
      <family val="2"/>
    </font>
    <font>
      <sz val="10"/>
      <color theme="1"/>
      <name val="Montserrat"/>
    </font>
    <font>
      <sz val="11"/>
      <color rgb="FF2E5372"/>
      <name val="Aptos Display"/>
      <family val="2"/>
    </font>
    <font>
      <b/>
      <sz val="9"/>
      <color indexed="81"/>
      <name val="Segoe UI"/>
      <family val="2"/>
    </font>
    <font>
      <b/>
      <sz val="14"/>
      <color rgb="FF2E5372"/>
      <name val="Montserrat"/>
    </font>
    <font>
      <b/>
      <sz val="14"/>
      <color rgb="FF781E77"/>
      <name val="Montserrat"/>
    </font>
    <font>
      <sz val="11"/>
      <color theme="1"/>
      <name val="Montserrat"/>
    </font>
    <font>
      <sz val="12"/>
      <color theme="1"/>
      <name val="Montserrat"/>
    </font>
    <font>
      <sz val="11"/>
      <color rgb="FF2E5372"/>
      <name val="Montserrat"/>
    </font>
    <font>
      <b/>
      <sz val="18"/>
      <color rgb="FF4E7E9F"/>
      <name val="Montserrat"/>
    </font>
    <font>
      <b/>
      <sz val="10"/>
      <color rgb="FF2E5372"/>
      <name val="Montserrat"/>
    </font>
    <font>
      <sz val="12"/>
      <color theme="0"/>
      <name val="Montserrat"/>
    </font>
    <font>
      <sz val="10"/>
      <color rgb="FF2E5372"/>
      <name val="Montserrat"/>
    </font>
    <font>
      <sz val="14"/>
      <color theme="1"/>
      <name val="Montserrat"/>
    </font>
    <font>
      <b/>
      <sz val="14"/>
      <color theme="1"/>
      <name val="Montserrat"/>
    </font>
    <font>
      <b/>
      <sz val="12"/>
      <color rgb="FF2B3D4A"/>
      <name val="Montserrat"/>
    </font>
    <font>
      <b/>
      <sz val="12"/>
      <color theme="1"/>
      <name val="Montserrat"/>
    </font>
    <font>
      <sz val="11"/>
      <color theme="0"/>
      <name val="Montserrat"/>
    </font>
    <font>
      <sz val="10"/>
      <name val="Montserrat"/>
    </font>
    <font>
      <b/>
      <sz val="14"/>
      <color theme="0"/>
      <name val="Montserrat"/>
    </font>
    <font>
      <b/>
      <sz val="14"/>
      <color theme="1" tint="0.34998626667073579"/>
      <name val="Montserrat"/>
    </font>
    <font>
      <sz val="10"/>
      <color rgb="FF000000"/>
      <name val="Montserrat"/>
    </font>
    <font>
      <b/>
      <sz val="18"/>
      <color theme="0"/>
      <name val="Montserrat"/>
    </font>
    <font>
      <b/>
      <sz val="12"/>
      <color theme="0"/>
      <name val="Montserrat"/>
    </font>
    <font>
      <b/>
      <sz val="10"/>
      <color theme="1"/>
      <name val="Montserrat"/>
    </font>
    <font>
      <b/>
      <sz val="11"/>
      <color rgb="FF2E5372"/>
      <name val="Montserrat"/>
    </font>
    <font>
      <b/>
      <sz val="11"/>
      <color theme="1"/>
      <name val="Montserrat"/>
    </font>
    <font>
      <i/>
      <sz val="11"/>
      <color theme="1"/>
      <name val="Montserrat"/>
    </font>
    <font>
      <b/>
      <sz val="12"/>
      <color rgb="FF356485"/>
      <name val="Montserrat"/>
    </font>
    <font>
      <sz val="11"/>
      <name val="Montserrat"/>
    </font>
    <font>
      <b/>
      <sz val="11"/>
      <color theme="0"/>
      <name val="Montserrat"/>
    </font>
    <font>
      <b/>
      <sz val="36"/>
      <color theme="1"/>
      <name val="Montserrat"/>
    </font>
    <font>
      <sz val="16"/>
      <color theme="1"/>
      <name val="Montserrat"/>
    </font>
    <font>
      <sz val="11"/>
      <color rgb="FF000000"/>
      <name val="Montserrat"/>
    </font>
    <font>
      <sz val="10"/>
      <color rgb="FF4E7E9F"/>
      <name val="Montserrat"/>
    </font>
    <font>
      <sz val="10"/>
      <color theme="0"/>
      <name val="Montserrat"/>
    </font>
    <font>
      <sz val="10"/>
      <color rgb="FF356485"/>
      <name val="Montserrat"/>
    </font>
    <font>
      <sz val="11"/>
      <color rgb="FF356485"/>
      <name val="Montserrat"/>
    </font>
    <font>
      <i/>
      <sz val="10"/>
      <color theme="1"/>
      <name val="Montserrat"/>
    </font>
    <font>
      <i/>
      <sz val="10"/>
      <name val="Montserrat"/>
    </font>
    <font>
      <b/>
      <sz val="10"/>
      <color theme="0"/>
      <name val="Montserrat"/>
    </font>
    <font>
      <b/>
      <u/>
      <sz val="10"/>
      <color theme="1"/>
      <name val="Montserrat"/>
    </font>
    <font>
      <b/>
      <sz val="12"/>
      <color rgb="FF4E7E9F"/>
      <name val="Montserrat"/>
    </font>
    <font>
      <b/>
      <sz val="11"/>
      <name val="Montserrat"/>
    </font>
    <font>
      <i/>
      <sz val="11"/>
      <name val="Montserrat"/>
    </font>
    <font>
      <b/>
      <sz val="11"/>
      <color rgb="FF356485"/>
      <name val="Montserrat"/>
    </font>
    <font>
      <b/>
      <sz val="11"/>
      <color rgb="FF000000"/>
      <name val="Montserrat"/>
    </font>
    <font>
      <i/>
      <sz val="12"/>
      <color theme="0"/>
      <name val="Montserrat"/>
    </font>
    <font>
      <sz val="12"/>
      <name val="Montserrat"/>
    </font>
    <font>
      <b/>
      <sz val="11"/>
      <color rgb="FF4E7E9F"/>
      <name val="Montserrat"/>
    </font>
    <font>
      <b/>
      <i/>
      <sz val="11"/>
      <color theme="1"/>
      <name val="Montserrat"/>
    </font>
    <font>
      <b/>
      <sz val="12"/>
      <name val="Montserrat"/>
    </font>
    <font>
      <i/>
      <sz val="10"/>
      <color theme="0"/>
      <name val="Montserrat"/>
    </font>
    <font>
      <b/>
      <u/>
      <sz val="10"/>
      <color rgb="FF2E5372"/>
      <name val="Montserrat"/>
    </font>
    <font>
      <sz val="9"/>
      <color indexed="81"/>
      <name val="Segoe UI"/>
      <family val="2"/>
    </font>
    <font>
      <i/>
      <sz val="12"/>
      <color theme="1"/>
      <name val="Montserrat"/>
    </font>
  </fonts>
  <fills count="34">
    <fill>
      <patternFill patternType="none"/>
    </fill>
    <fill>
      <patternFill patternType="gray125"/>
    </fill>
    <fill>
      <patternFill patternType="solid">
        <fgColor theme="0"/>
        <bgColor indexed="64"/>
      </patternFill>
    </fill>
    <fill>
      <patternFill patternType="solid">
        <fgColor rgb="FF781E77"/>
        <bgColor indexed="64"/>
      </patternFill>
    </fill>
    <fill>
      <patternFill patternType="solid">
        <fgColor rgb="FFEB318A"/>
        <bgColor indexed="64"/>
      </patternFill>
    </fill>
    <fill>
      <patternFill patternType="solid">
        <fgColor rgb="FFDD1574"/>
        <bgColor indexed="64"/>
      </patternFill>
    </fill>
    <fill>
      <patternFill patternType="solid">
        <fgColor theme="0"/>
        <bgColor rgb="FF80048D"/>
      </patternFill>
    </fill>
    <fill>
      <patternFill patternType="solid">
        <fgColor theme="2" tint="-0.249977111117893"/>
        <bgColor indexed="64"/>
      </patternFill>
    </fill>
    <fill>
      <patternFill patternType="solid">
        <fgColor rgb="FFEF5293"/>
      </patternFill>
    </fill>
    <fill>
      <patternFill patternType="solid">
        <fgColor theme="8" tint="-0.499984740745262"/>
        <bgColor indexed="65"/>
      </patternFill>
    </fill>
    <fill>
      <patternFill patternType="solid">
        <fgColor rgb="FF5C165C"/>
      </patternFill>
    </fill>
    <fill>
      <patternFill patternType="solid">
        <fgColor theme="0" tint="-4.9989318521683403E-2"/>
        <bgColor indexed="65"/>
      </patternFill>
    </fill>
    <fill>
      <patternFill patternType="solid">
        <fgColor rgb="FFBDB58C"/>
        <bgColor indexed="64"/>
      </patternFill>
    </fill>
    <fill>
      <patternFill patternType="solid">
        <fgColor rgb="FF2E5372"/>
        <bgColor indexed="64"/>
      </patternFill>
    </fill>
    <fill>
      <patternFill patternType="solid">
        <fgColor theme="0"/>
        <bgColor theme="0"/>
      </patternFill>
    </fill>
    <fill>
      <patternFill patternType="solid">
        <fgColor theme="4"/>
        <bgColor rgb="FF80048D"/>
      </patternFill>
    </fill>
    <fill>
      <patternFill patternType="solid">
        <fgColor rgb="FFBDB58C"/>
        <bgColor rgb="FF80048D"/>
      </patternFill>
    </fill>
    <fill>
      <patternFill patternType="solid">
        <fgColor rgb="FFBDB58C"/>
        <bgColor theme="0"/>
      </patternFill>
    </fill>
    <fill>
      <patternFill patternType="solid">
        <fgColor rgb="FFFFFF00"/>
        <bgColor indexed="64"/>
      </patternFill>
    </fill>
    <fill>
      <patternFill patternType="solid">
        <fgColor rgb="FF4E7E9F"/>
        <bgColor indexed="64"/>
      </patternFill>
    </fill>
    <fill>
      <patternFill patternType="solid">
        <fgColor rgb="FF356485"/>
        <bgColor indexed="64"/>
      </patternFill>
    </fill>
    <fill>
      <patternFill patternType="solid">
        <fgColor rgb="FFE84D53"/>
        <bgColor rgb="FF80048D"/>
      </patternFill>
    </fill>
    <fill>
      <patternFill patternType="solid">
        <fgColor rgb="FFE84D53"/>
        <bgColor indexed="64"/>
      </patternFill>
    </fill>
    <fill>
      <patternFill patternType="solid">
        <fgColor rgb="FFE84D53"/>
        <bgColor theme="0"/>
      </patternFill>
    </fill>
    <fill>
      <patternFill patternType="solid">
        <fgColor theme="0" tint="-4.9989318521683403E-2"/>
        <bgColor indexed="64"/>
      </patternFill>
    </fill>
    <fill>
      <patternFill patternType="solid">
        <fgColor theme="0" tint="-4.9989318521683403E-2"/>
        <bgColor theme="0"/>
      </patternFill>
    </fill>
    <fill>
      <patternFill patternType="solid">
        <fgColor rgb="FFFF5050"/>
        <bgColor indexed="64"/>
      </patternFill>
    </fill>
    <fill>
      <patternFill patternType="solid">
        <fgColor theme="9" tint="0.59999389629810485"/>
        <bgColor indexed="64"/>
      </patternFill>
    </fill>
    <fill>
      <patternFill patternType="solid">
        <fgColor rgb="FFCFC9AD"/>
        <bgColor indexed="64"/>
      </patternFill>
    </fill>
    <fill>
      <patternFill patternType="solid">
        <fgColor theme="9" tint="0.79998168889431442"/>
        <bgColor rgb="FF80048D"/>
      </patternFill>
    </fill>
    <fill>
      <patternFill patternType="solid">
        <fgColor theme="9" tint="0.79998168889431442"/>
        <bgColor indexed="64"/>
      </patternFill>
    </fill>
    <fill>
      <patternFill patternType="solid">
        <fgColor rgb="FFF8F9C7"/>
        <bgColor rgb="FF80048D"/>
      </patternFill>
    </fill>
    <fill>
      <patternFill patternType="solid">
        <fgColor rgb="FFF8F9C7"/>
        <bgColor indexed="64"/>
      </patternFill>
    </fill>
    <fill>
      <patternFill patternType="solid">
        <fgColor theme="9" tint="0.79998168889431442"/>
        <bgColor theme="0"/>
      </patternFill>
    </fill>
  </fills>
  <borders count="33">
    <border>
      <left/>
      <right/>
      <top/>
      <bottom/>
      <diagonal/>
    </border>
    <border>
      <left/>
      <right/>
      <top style="thin">
        <color theme="2" tint="-9.9978637043366805E-2"/>
      </top>
      <bottom style="thin">
        <color theme="2" tint="-9.9978637043366805E-2"/>
      </bottom>
      <diagonal/>
    </border>
    <border>
      <left/>
      <right/>
      <top style="thin">
        <color theme="2" tint="-9.9978637043366805E-2"/>
      </top>
      <bottom/>
      <diagonal/>
    </border>
    <border>
      <left/>
      <right/>
      <top/>
      <bottom style="thin">
        <color theme="2" tint="-9.9978637043366805E-2"/>
      </bottom>
      <diagonal/>
    </border>
    <border>
      <left style="thin">
        <color rgb="FF2E5372"/>
      </left>
      <right style="thin">
        <color rgb="FF2E5372"/>
      </right>
      <top style="thin">
        <color rgb="FF2E5372"/>
      </top>
      <bottom/>
      <diagonal/>
    </border>
    <border>
      <left style="thin">
        <color rgb="FF2E5372"/>
      </left>
      <right style="thin">
        <color rgb="FF2E5372"/>
      </right>
      <top/>
      <bottom/>
      <diagonal/>
    </border>
    <border>
      <left style="thin">
        <color rgb="FF2E5372"/>
      </left>
      <right/>
      <top/>
      <bottom/>
      <diagonal/>
    </border>
    <border>
      <left/>
      <right style="thin">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theme="0" tint="-0.34998626667073579"/>
      </bottom>
      <diagonal/>
    </border>
    <border>
      <left/>
      <right/>
      <top style="thin">
        <color theme="2" tint="-9.9978637043366805E-2"/>
      </top>
      <bottom style="thin">
        <color theme="0" tint="-0.249977111117893"/>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thin">
        <color rgb="FF2E5372"/>
      </left>
      <right/>
      <top/>
      <bottom style="thin">
        <color theme="0" tint="-0.249977111117893"/>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0" tint="-0.249977111117893"/>
      </top>
      <bottom style="thin">
        <color theme="2" tint="-9.9978637043366805E-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s>
  <cellStyleXfs count="24">
    <xf numFmtId="0" fontId="0" fillId="0" borderId="0"/>
    <xf numFmtId="0" fontId="1" fillId="0" borderId="0"/>
    <xf numFmtId="0" fontId="2" fillId="0" borderId="0"/>
    <xf numFmtId="0" fontId="1" fillId="0" borderId="0"/>
    <xf numFmtId="0" fontId="3" fillId="0" borderId="0"/>
    <xf numFmtId="43" fontId="4"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0" fontId="7" fillId="0" borderId="0"/>
    <xf numFmtId="0" fontId="8" fillId="2" borderId="0">
      <alignment horizontal="right" vertical="center" wrapText="1" indent="1"/>
    </xf>
    <xf numFmtId="0" fontId="9" fillId="4" borderId="0" applyProtection="0">
      <alignment horizontal="center" vertical="center" wrapText="1"/>
    </xf>
    <xf numFmtId="0" fontId="9" fillId="5" borderId="0">
      <alignment horizontal="center" vertical="center" wrapText="1"/>
    </xf>
    <xf numFmtId="0" fontId="10" fillId="3" borderId="0" applyAlignment="0">
      <alignment vertical="center"/>
    </xf>
    <xf numFmtId="0" fontId="10" fillId="8" borderId="0" applyNumberFormat="0" applyFont="0" applyBorder="0" applyAlignment="0" applyProtection="0">
      <alignment horizontal="left" vertical="center" wrapText="1" indent="2"/>
    </xf>
    <xf numFmtId="0" fontId="10" fillId="9" borderId="0" applyNumberFormat="0" applyFont="0" applyBorder="0" applyAlignment="0" applyProtection="0">
      <alignment vertical="center"/>
    </xf>
    <xf numFmtId="0" fontId="10" fillId="3" borderId="0" applyNumberFormat="0" applyFont="0" applyBorder="0" applyAlignment="0" applyProtection="0">
      <alignment vertical="center"/>
    </xf>
    <xf numFmtId="0" fontId="10" fillId="10" borderId="0" applyFont="0" applyBorder="0" applyAlignment="0" applyProtection="0">
      <alignment vertical="center"/>
    </xf>
    <xf numFmtId="0" fontId="2" fillId="11" borderId="0" applyNumberFormat="0" applyFont="0"/>
    <xf numFmtId="0" fontId="2" fillId="11" borderId="0"/>
    <xf numFmtId="43" fontId="2" fillId="0" borderId="0" applyFont="0" applyFill="0" applyBorder="0" applyAlignment="0" applyProtection="0"/>
    <xf numFmtId="0" fontId="24" fillId="0" borderId="0"/>
    <xf numFmtId="44" fontId="7" fillId="0" borderId="0" applyFont="0" applyFill="0" applyBorder="0" applyAlignment="0" applyProtection="0"/>
    <xf numFmtId="43" fontId="7" fillId="0" borderId="0" applyFont="0" applyFill="0" applyBorder="0" applyAlignment="0" applyProtection="0"/>
  </cellStyleXfs>
  <cellXfs count="732">
    <xf numFmtId="0" fontId="0" fillId="0" borderId="0" xfId="0"/>
    <xf numFmtId="0" fontId="0" fillId="7" borderId="0" xfId="0" applyFill="1"/>
    <xf numFmtId="0" fontId="11" fillId="2" borderId="0" xfId="2" applyFont="1" applyFill="1" applyAlignment="1">
      <alignment horizontal="right" wrapText="1" indent="1"/>
    </xf>
    <xf numFmtId="0" fontId="13" fillId="2" borderId="0" xfId="0" applyFont="1" applyFill="1"/>
    <xf numFmtId="0" fontId="14" fillId="2" borderId="0" xfId="10" applyFont="1">
      <alignment horizontal="right" vertical="center" wrapText="1" indent="1"/>
    </xf>
    <xf numFmtId="0" fontId="13" fillId="0" borderId="0" xfId="0" applyFont="1"/>
    <xf numFmtId="0" fontId="16" fillId="2" borderId="0" xfId="2" applyFont="1" applyFill="1" applyAlignment="1">
      <alignment horizontal="right" wrapText="1" indent="1"/>
    </xf>
    <xf numFmtId="0" fontId="16" fillId="2" borderId="0" xfId="10" applyFont="1">
      <alignment horizontal="right" vertical="center" wrapText="1" indent="1"/>
    </xf>
    <xf numFmtId="0" fontId="13" fillId="2" borderId="0" xfId="2" applyFont="1" applyFill="1" applyAlignment="1">
      <alignment horizontal="right" wrapText="1" indent="1"/>
    </xf>
    <xf numFmtId="0" fontId="13" fillId="2" borderId="0" xfId="0" applyFont="1" applyFill="1" applyAlignment="1">
      <alignment vertical="center" wrapText="1"/>
    </xf>
    <xf numFmtId="0" fontId="12" fillId="13" borderId="0" xfId="0" applyFont="1" applyFill="1"/>
    <xf numFmtId="0" fontId="12" fillId="20" borderId="0" xfId="0" applyFont="1" applyFill="1"/>
    <xf numFmtId="0" fontId="18" fillId="0" borderId="0" xfId="0" applyFont="1" applyAlignment="1">
      <alignment vertical="center"/>
    </xf>
    <xf numFmtId="0" fontId="6" fillId="0" borderId="0" xfId="0" applyFont="1" applyAlignment="1">
      <alignment vertical="center"/>
    </xf>
    <xf numFmtId="0" fontId="19" fillId="2" borderId="0" xfId="2" applyFont="1" applyFill="1" applyAlignment="1">
      <alignment horizontal="right" wrapText="1" indent="1"/>
    </xf>
    <xf numFmtId="0" fontId="20" fillId="2" borderId="0" xfId="2" applyFont="1" applyFill="1" applyAlignment="1">
      <alignment horizontal="right" wrapText="1" indent="1"/>
    </xf>
    <xf numFmtId="0" fontId="21" fillId="2" borderId="0" xfId="10" applyFont="1">
      <alignment horizontal="right" vertical="center" wrapText="1" indent="1"/>
    </xf>
    <xf numFmtId="0" fontId="22" fillId="2" borderId="0" xfId="2" applyFont="1" applyFill="1" applyAlignment="1">
      <alignment horizontal="right" wrapText="1" indent="1"/>
    </xf>
    <xf numFmtId="0" fontId="22" fillId="2" borderId="0" xfId="10" applyFont="1">
      <alignment horizontal="right" vertical="center" wrapText="1" indent="1"/>
    </xf>
    <xf numFmtId="0" fontId="13" fillId="18" borderId="0" xfId="0" applyFont="1" applyFill="1" applyAlignment="1">
      <alignment vertical="center" wrapText="1"/>
    </xf>
    <xf numFmtId="0" fontId="25" fillId="2" borderId="0" xfId="0" applyFont="1" applyFill="1" applyAlignment="1">
      <alignment vertical="center"/>
    </xf>
    <xf numFmtId="0" fontId="26" fillId="0" borderId="0" xfId="0" applyFont="1" applyAlignment="1">
      <alignment horizontal="right" vertical="center" readingOrder="1"/>
    </xf>
    <xf numFmtId="0" fontId="28" fillId="2" borderId="0" xfId="2" applyFont="1" applyFill="1" applyAlignment="1">
      <alignment horizontal="right" wrapText="1" indent="1"/>
    </xf>
    <xf numFmtId="0" fontId="29" fillId="20" borderId="0" xfId="0" applyFont="1" applyFill="1"/>
    <xf numFmtId="0" fontId="30" fillId="2" borderId="0" xfId="0" applyFont="1" applyFill="1"/>
    <xf numFmtId="0" fontId="31" fillId="2" borderId="0" xfId="0" applyFont="1" applyFill="1"/>
    <xf numFmtId="0" fontId="32" fillId="2" borderId="0" xfId="2" applyFont="1" applyFill="1" applyAlignment="1">
      <alignment horizontal="right" wrapText="1" indent="1"/>
    </xf>
    <xf numFmtId="0" fontId="34" fillId="2" borderId="0" xfId="10" applyFont="1">
      <alignment horizontal="right" vertical="center" wrapText="1" indent="1"/>
    </xf>
    <xf numFmtId="0" fontId="35" fillId="0" borderId="0" xfId="0" applyFont="1" applyAlignment="1">
      <alignment vertical="center"/>
    </xf>
    <xf numFmtId="0" fontId="36" fillId="0" borderId="0" xfId="2" applyFont="1" applyAlignment="1">
      <alignment horizontal="right" wrapText="1" indent="1"/>
    </xf>
    <xf numFmtId="0" fontId="37" fillId="2" borderId="0" xfId="0" applyFont="1" applyFill="1" applyAlignment="1">
      <alignment vertical="center" wrapText="1"/>
    </xf>
    <xf numFmtId="0" fontId="31" fillId="2" borderId="0" xfId="0" applyFont="1" applyFill="1" applyAlignment="1">
      <alignment vertical="center" wrapText="1"/>
    </xf>
    <xf numFmtId="0" fontId="36" fillId="2" borderId="0" xfId="10" applyFont="1">
      <alignment horizontal="right" vertical="center" wrapText="1" indent="1"/>
    </xf>
    <xf numFmtId="0" fontId="39" fillId="28" borderId="15" xfId="0" applyFont="1" applyFill="1" applyBorder="1" applyAlignment="1">
      <alignment horizontal="center" vertical="center"/>
    </xf>
    <xf numFmtId="0" fontId="30" fillId="2" borderId="0" xfId="0" applyFont="1" applyFill="1" applyAlignment="1">
      <alignment vertical="center" wrapText="1"/>
    </xf>
    <xf numFmtId="0" fontId="32" fillId="0" borderId="0" xfId="0" applyFont="1" applyAlignment="1">
      <alignment horizontal="right" vertical="center" readingOrder="1"/>
    </xf>
    <xf numFmtId="0" fontId="31" fillId="0" borderId="8" xfId="0" applyFont="1" applyBorder="1" applyAlignment="1">
      <alignment horizontal="left" vertical="center" wrapText="1"/>
    </xf>
    <xf numFmtId="0" fontId="31" fillId="0" borderId="8" xfId="0" applyFont="1" applyBorder="1" applyAlignment="1">
      <alignment vertical="center" wrapText="1"/>
    </xf>
    <xf numFmtId="0" fontId="31" fillId="2" borderId="8" xfId="0" applyFont="1" applyFill="1" applyBorder="1" applyAlignment="1">
      <alignment vertical="center" wrapText="1"/>
    </xf>
    <xf numFmtId="0" fontId="30" fillId="2" borderId="0" xfId="2" applyFont="1" applyFill="1" applyAlignment="1">
      <alignment horizontal="right" wrapText="1" indent="1"/>
    </xf>
    <xf numFmtId="0" fontId="31" fillId="2" borderId="0" xfId="0" applyFont="1" applyFill="1" applyAlignment="1">
      <alignment horizontal="center" vertical="center" wrapText="1"/>
    </xf>
    <xf numFmtId="0" fontId="31" fillId="2" borderId="12" xfId="0" applyFont="1" applyFill="1" applyBorder="1" applyAlignment="1">
      <alignment horizontal="left" vertical="center" wrapText="1"/>
    </xf>
    <xf numFmtId="0" fontId="41" fillId="0" borderId="0" xfId="0" applyFont="1" applyAlignment="1">
      <alignment vertical="center"/>
    </xf>
    <xf numFmtId="0" fontId="36" fillId="2" borderId="0" xfId="2" applyFont="1" applyFill="1" applyAlignment="1">
      <alignment horizontal="right" wrapText="1" indent="1"/>
    </xf>
    <xf numFmtId="0" fontId="42" fillId="0" borderId="0" xfId="0" applyFont="1" applyAlignment="1">
      <alignment vertical="center"/>
    </xf>
    <xf numFmtId="0" fontId="36" fillId="0" borderId="0" xfId="10" applyFont="1" applyFill="1">
      <alignment horizontal="right" vertical="center" wrapText="1" indent="1"/>
    </xf>
    <xf numFmtId="0" fontId="43" fillId="26" borderId="8" xfId="0" applyFont="1" applyFill="1" applyBorder="1"/>
    <xf numFmtId="0" fontId="31" fillId="2" borderId="13" xfId="0" applyFont="1" applyFill="1" applyBorder="1" applyAlignment="1">
      <alignment horizontal="left" vertical="center"/>
    </xf>
    <xf numFmtId="0" fontId="31" fillId="2" borderId="14" xfId="0" applyFont="1" applyFill="1" applyBorder="1" applyAlignment="1">
      <alignment horizontal="left" vertical="center" wrapText="1"/>
    </xf>
    <xf numFmtId="0" fontId="31" fillId="2" borderId="11" xfId="0" applyFont="1" applyFill="1" applyBorder="1" applyAlignment="1">
      <alignment horizontal="left" vertical="center" wrapText="1"/>
    </xf>
    <xf numFmtId="0" fontId="31" fillId="0" borderId="15" xfId="0" applyFont="1" applyBorder="1" applyAlignment="1">
      <alignment vertical="center" wrapText="1"/>
    </xf>
    <xf numFmtId="0" fontId="31" fillId="2" borderId="15" xfId="0" applyFont="1" applyFill="1" applyBorder="1" applyAlignment="1">
      <alignment vertical="center" wrapText="1"/>
    </xf>
    <xf numFmtId="0" fontId="31" fillId="2" borderId="8" xfId="0" applyFont="1" applyFill="1" applyBorder="1" applyAlignment="1">
      <alignment vertical="center"/>
    </xf>
    <xf numFmtId="0" fontId="31" fillId="2" borderId="8" xfId="0" applyFont="1" applyFill="1" applyBorder="1"/>
    <xf numFmtId="0" fontId="45" fillId="0" borderId="0" xfId="4" applyFont="1"/>
    <xf numFmtId="0" fontId="25" fillId="0" borderId="0" xfId="4" applyFont="1" applyAlignment="1">
      <alignment horizontal="left" indent="1"/>
    </xf>
    <xf numFmtId="0" fontId="30" fillId="0" borderId="0" xfId="4" applyFont="1" applyAlignment="1">
      <alignment horizontal="right" vertical="center"/>
    </xf>
    <xf numFmtId="0" fontId="25" fillId="0" borderId="0" xfId="4" applyFont="1" applyAlignment="1">
      <alignment horizontal="left" vertical="center" indent="1"/>
    </xf>
    <xf numFmtId="0" fontId="25" fillId="0" borderId="0" xfId="4" applyFont="1"/>
    <xf numFmtId="0" fontId="48" fillId="2" borderId="0" xfId="10" applyFont="1">
      <alignment horizontal="right" vertical="center" wrapText="1" indent="1"/>
    </xf>
    <xf numFmtId="0" fontId="25" fillId="19" borderId="0" xfId="4" applyFont="1" applyFill="1"/>
    <xf numFmtId="0" fontId="25" fillId="21" borderId="0" xfId="4" applyFont="1" applyFill="1" applyAlignment="1">
      <alignment vertical="center"/>
    </xf>
    <xf numFmtId="0" fontId="47" fillId="22" borderId="0" xfId="0" applyFont="1" applyFill="1" applyAlignment="1">
      <alignment vertical="center"/>
    </xf>
    <xf numFmtId="0" fontId="47" fillId="23" borderId="0" xfId="0" applyFont="1" applyFill="1" applyAlignment="1">
      <alignment vertical="center" wrapText="1"/>
    </xf>
    <xf numFmtId="0" fontId="47" fillId="23" borderId="0" xfId="0" applyFont="1" applyFill="1" applyAlignment="1">
      <alignment horizontal="center" vertical="center" wrapText="1"/>
    </xf>
    <xf numFmtId="0" fontId="31" fillId="25" borderId="0" xfId="0" applyFont="1" applyFill="1" applyAlignment="1">
      <alignment horizontal="center" vertical="center" wrapText="1"/>
    </xf>
    <xf numFmtId="0" fontId="47" fillId="22" borderId="0" xfId="0" applyFont="1" applyFill="1" applyAlignment="1">
      <alignment horizontal="center" vertical="center"/>
    </xf>
    <xf numFmtId="0" fontId="25" fillId="2" borderId="0" xfId="4" applyFont="1" applyFill="1" applyAlignment="1">
      <alignment vertical="center" wrapText="1"/>
    </xf>
    <xf numFmtId="0" fontId="25" fillId="2" borderId="0" xfId="4" applyFont="1" applyFill="1" applyAlignment="1">
      <alignment vertical="center"/>
    </xf>
    <xf numFmtId="0" fontId="25" fillId="6" borderId="0" xfId="4" applyFont="1" applyFill="1" applyAlignment="1">
      <alignment vertical="center"/>
    </xf>
    <xf numFmtId="0" fontId="25" fillId="0" borderId="0" xfId="4" applyFont="1" applyAlignment="1">
      <alignment vertical="center"/>
    </xf>
    <xf numFmtId="0" fontId="25" fillId="16" borderId="0" xfId="4" applyFont="1" applyFill="1" applyAlignment="1">
      <alignment vertical="center"/>
    </xf>
    <xf numFmtId="0" fontId="47" fillId="17" borderId="0" xfId="0" applyFont="1" applyFill="1" applyAlignment="1">
      <alignment vertical="center"/>
    </xf>
    <xf numFmtId="0" fontId="32" fillId="17" borderId="0" xfId="0" applyFont="1" applyFill="1" applyAlignment="1">
      <alignment vertical="center" wrapText="1"/>
    </xf>
    <xf numFmtId="0" fontId="32" fillId="17" borderId="0" xfId="0" applyFont="1" applyFill="1" applyAlignment="1">
      <alignment horizontal="right" vertical="center" wrapText="1"/>
    </xf>
    <xf numFmtId="0" fontId="30" fillId="17" borderId="0" xfId="0" applyFont="1" applyFill="1" applyAlignment="1">
      <alignment horizontal="right" vertical="center" wrapText="1"/>
    </xf>
    <xf numFmtId="0" fontId="32" fillId="17" borderId="0" xfId="0" applyFont="1" applyFill="1" applyAlignment="1">
      <alignment vertical="center"/>
    </xf>
    <xf numFmtId="0" fontId="25" fillId="2" borderId="0" xfId="2" applyFont="1" applyFill="1" applyAlignment="1">
      <alignment horizontal="right" wrapText="1" indent="1"/>
    </xf>
    <xf numFmtId="0" fontId="49" fillId="14" borderId="3" xfId="0" applyFont="1" applyFill="1" applyBorder="1" applyAlignment="1">
      <alignment vertical="center"/>
    </xf>
    <xf numFmtId="0" fontId="49" fillId="14" borderId="3" xfId="0" applyFont="1" applyFill="1" applyBorder="1" applyAlignment="1">
      <alignment horizontal="right" vertical="center"/>
    </xf>
    <xf numFmtId="0" fontId="25" fillId="2" borderId="0" xfId="10" applyFont="1">
      <alignment horizontal="right" vertical="center" wrapText="1" indent="1"/>
    </xf>
    <xf numFmtId="0" fontId="30" fillId="14" borderId="1" xfId="0" applyFont="1" applyFill="1" applyBorder="1" applyAlignment="1">
      <alignment vertical="center"/>
    </xf>
    <xf numFmtId="0" fontId="30" fillId="14" borderId="1" xfId="0" applyFont="1" applyFill="1" applyBorder="1" applyAlignment="1">
      <alignment vertical="center" wrapText="1"/>
    </xf>
    <xf numFmtId="0" fontId="30" fillId="0" borderId="1" xfId="0" applyFont="1" applyBorder="1" applyAlignment="1">
      <alignment horizontal="right" vertical="center"/>
    </xf>
    <xf numFmtId="166" fontId="30" fillId="24" borderId="19" xfId="0" applyNumberFormat="1" applyFont="1" applyFill="1" applyBorder="1" applyAlignment="1">
      <alignment horizontal="right" vertical="center" wrapText="1"/>
    </xf>
    <xf numFmtId="166" fontId="30" fillId="24" borderId="20" xfId="0" applyNumberFormat="1" applyFont="1" applyFill="1" applyBorder="1" applyAlignment="1">
      <alignment horizontal="right" vertical="center" wrapText="1"/>
    </xf>
    <xf numFmtId="0" fontId="30" fillId="14" borderId="2" xfId="0" applyFont="1" applyFill="1" applyBorder="1" applyAlignment="1">
      <alignment vertical="center"/>
    </xf>
    <xf numFmtId="0" fontId="30" fillId="14" borderId="2" xfId="0" applyFont="1" applyFill="1" applyBorder="1" applyAlignment="1">
      <alignment vertical="center" wrapText="1"/>
    </xf>
    <xf numFmtId="167" fontId="30" fillId="0" borderId="2" xfId="0" applyNumberFormat="1" applyFont="1" applyBorder="1" applyAlignment="1">
      <alignment horizontal="right" vertical="center" wrapText="1"/>
    </xf>
    <xf numFmtId="0" fontId="50" fillId="17" borderId="0" xfId="0" applyFont="1" applyFill="1" applyAlignment="1">
      <alignment vertical="center"/>
    </xf>
    <xf numFmtId="0" fontId="50" fillId="17" borderId="0" xfId="0" applyFont="1" applyFill="1" applyAlignment="1">
      <alignment horizontal="right" vertical="center"/>
    </xf>
    <xf numFmtId="0" fontId="30" fillId="17" borderId="0" xfId="0" applyFont="1" applyFill="1" applyAlignment="1">
      <alignment horizontal="right" vertical="center"/>
    </xf>
    <xf numFmtId="0" fontId="30" fillId="12" borderId="0" xfId="4" applyFont="1" applyFill="1" applyAlignment="1">
      <alignment horizontal="right" vertical="center"/>
    </xf>
    <xf numFmtId="0" fontId="30" fillId="17" borderId="0" xfId="0" applyFont="1" applyFill="1" applyAlignment="1">
      <alignment vertical="center"/>
    </xf>
    <xf numFmtId="0" fontId="50" fillId="14" borderId="3" xfId="0" applyFont="1" applyFill="1" applyBorder="1" applyAlignment="1">
      <alignment vertical="center"/>
    </xf>
    <xf numFmtId="0" fontId="50" fillId="14" borderId="3" xfId="0" applyFont="1" applyFill="1" applyBorder="1" applyAlignment="1">
      <alignment vertical="center" wrapText="1"/>
    </xf>
    <xf numFmtId="167" fontId="50" fillId="0" borderId="3" xfId="0" applyNumberFormat="1" applyFont="1" applyBorder="1" applyAlignment="1">
      <alignment horizontal="right" vertical="center" wrapText="1"/>
    </xf>
    <xf numFmtId="167" fontId="30" fillId="0" borderId="1" xfId="0" applyNumberFormat="1" applyFont="1" applyBorder="1" applyAlignment="1">
      <alignment horizontal="right" vertical="center" wrapText="1"/>
    </xf>
    <xf numFmtId="166" fontId="30" fillId="24" borderId="0" xfId="0" applyNumberFormat="1" applyFont="1" applyFill="1" applyAlignment="1">
      <alignment horizontal="right" vertical="center" wrapText="1"/>
    </xf>
    <xf numFmtId="0" fontId="47" fillId="17" borderId="0" xfId="0" applyFont="1" applyFill="1" applyAlignment="1">
      <alignment horizontal="right" vertical="center"/>
    </xf>
    <xf numFmtId="0" fontId="35" fillId="17" borderId="0" xfId="0" applyFont="1" applyFill="1" applyAlignment="1">
      <alignment horizontal="right" vertical="center"/>
    </xf>
    <xf numFmtId="0" fontId="30" fillId="16" borderId="0" xfId="4" applyFont="1" applyFill="1" applyAlignment="1">
      <alignment horizontal="right" vertical="center"/>
    </xf>
    <xf numFmtId="0" fontId="52" fillId="0" borderId="19" xfId="0" applyFont="1" applyBorder="1" applyAlignment="1">
      <alignment vertical="center"/>
    </xf>
    <xf numFmtId="0" fontId="25" fillId="0" borderId="0" xfId="0" applyFont="1" applyAlignment="1">
      <alignment horizontal="left" wrapText="1" indent="1"/>
    </xf>
    <xf numFmtId="0" fontId="30" fillId="14" borderId="3" xfId="0" applyFont="1" applyFill="1" applyBorder="1" applyAlignment="1">
      <alignment vertical="center"/>
    </xf>
    <xf numFmtId="0" fontId="25" fillId="12" borderId="0" xfId="4" applyFont="1" applyFill="1" applyAlignment="1">
      <alignment vertical="center"/>
    </xf>
    <xf numFmtId="166" fontId="30" fillId="17" borderId="1" xfId="0" applyNumberFormat="1" applyFont="1" applyFill="1" applyBorder="1" applyAlignment="1">
      <alignment vertical="center" wrapText="1"/>
    </xf>
    <xf numFmtId="166" fontId="30" fillId="25" borderId="19" xfId="0" applyNumberFormat="1" applyFont="1" applyFill="1" applyBorder="1" applyAlignment="1">
      <alignment horizontal="right" vertical="center" wrapText="1"/>
    </xf>
    <xf numFmtId="0" fontId="53" fillId="14" borderId="1" xfId="0" applyFont="1" applyFill="1" applyBorder="1" applyAlignment="1">
      <alignment vertical="center" wrapText="1"/>
    </xf>
    <xf numFmtId="168" fontId="30" fillId="14" borderId="1" xfId="0" applyNumberFormat="1" applyFont="1" applyFill="1" applyBorder="1" applyAlignment="1">
      <alignment horizontal="right" vertical="center"/>
    </xf>
    <xf numFmtId="0" fontId="30" fillId="0" borderId="0" xfId="2" applyFont="1" applyAlignment="1">
      <alignment horizontal="right" wrapText="1" indent="1"/>
    </xf>
    <xf numFmtId="0" fontId="30" fillId="14" borderId="1" xfId="0" applyFont="1" applyFill="1" applyBorder="1" applyAlignment="1">
      <alignment horizontal="right" vertical="center"/>
    </xf>
    <xf numFmtId="0" fontId="25" fillId="0" borderId="0" xfId="4" applyFont="1" applyAlignment="1">
      <alignment vertical="center" wrapText="1"/>
    </xf>
    <xf numFmtId="0" fontId="55" fillId="0" borderId="0" xfId="4" applyFont="1" applyAlignment="1">
      <alignment vertical="center" textRotation="90"/>
    </xf>
    <xf numFmtId="0" fontId="25" fillId="0" borderId="0" xfId="4" applyFont="1" applyAlignment="1">
      <alignment horizontal="right" vertical="center" wrapText="1"/>
    </xf>
    <xf numFmtId="0" fontId="25" fillId="0" borderId="0" xfId="4" applyFont="1" applyAlignment="1">
      <alignment horizontal="right" vertical="center"/>
    </xf>
    <xf numFmtId="3" fontId="30" fillId="0" borderId="0" xfId="4" applyNumberFormat="1" applyFont="1" applyAlignment="1">
      <alignment horizontal="right" vertical="center"/>
    </xf>
    <xf numFmtId="0" fontId="30" fillId="0" borderId="0" xfId="4" applyFont="1" applyAlignment="1">
      <alignment vertical="center" wrapText="1"/>
    </xf>
    <xf numFmtId="0" fontId="30" fillId="0" borderId="0" xfId="4" applyFont="1" applyAlignment="1">
      <alignment horizontal="right" vertical="center" wrapText="1"/>
    </xf>
    <xf numFmtId="3" fontId="30" fillId="0" borderId="0" xfId="4" applyNumberFormat="1" applyFont="1" applyAlignment="1">
      <alignment horizontal="right" vertical="center" wrapText="1"/>
    </xf>
    <xf numFmtId="4" fontId="25" fillId="0" borderId="0" xfId="4" applyNumberFormat="1" applyFont="1" applyAlignment="1">
      <alignment horizontal="right" vertical="center"/>
    </xf>
    <xf numFmtId="1" fontId="30" fillId="0" borderId="0" xfId="4" applyNumberFormat="1" applyFont="1" applyAlignment="1">
      <alignment horizontal="right" vertical="center" wrapText="1"/>
    </xf>
    <xf numFmtId="2" fontId="30" fillId="0" borderId="0" xfId="4" applyNumberFormat="1" applyFont="1" applyAlignment="1">
      <alignment horizontal="right" vertical="center" wrapText="1"/>
    </xf>
    <xf numFmtId="0" fontId="25" fillId="0" borderId="0" xfId="4" applyFont="1" applyAlignment="1">
      <alignment horizontal="left" vertical="center" wrapText="1"/>
    </xf>
    <xf numFmtId="0" fontId="25" fillId="0" borderId="0" xfId="4" applyFont="1" applyAlignment="1">
      <alignment horizontal="right"/>
    </xf>
    <xf numFmtId="0" fontId="25" fillId="0" borderId="0" xfId="4" applyFont="1" applyAlignment="1">
      <alignment horizontal="left" wrapText="1" indent="1"/>
    </xf>
    <xf numFmtId="0" fontId="44" fillId="2" borderId="0" xfId="2" applyFont="1" applyFill="1" applyAlignment="1">
      <alignment horizontal="right" wrapText="1" indent="1"/>
    </xf>
    <xf numFmtId="0" fontId="45" fillId="19" borderId="4" xfId="4" applyFont="1" applyFill="1" applyBorder="1"/>
    <xf numFmtId="0" fontId="25" fillId="21" borderId="0" xfId="4" applyFont="1" applyFill="1" applyAlignment="1">
      <alignment horizontal="left" indent="1"/>
    </xf>
    <xf numFmtId="0" fontId="46" fillId="21" borderId="0" xfId="4" applyFont="1" applyFill="1" applyAlignment="1">
      <alignment vertical="center"/>
    </xf>
    <xf numFmtId="0" fontId="37" fillId="21" borderId="0" xfId="4" applyFont="1" applyFill="1" applyAlignment="1">
      <alignment horizontal="left" vertical="center" wrapText="1"/>
    </xf>
    <xf numFmtId="0" fontId="56" fillId="21" borderId="0" xfId="4" applyFont="1" applyFill="1" applyAlignment="1">
      <alignment horizontal="left" vertical="center" indent="1"/>
    </xf>
    <xf numFmtId="0" fontId="25" fillId="21" borderId="0" xfId="4" applyFont="1" applyFill="1" applyAlignment="1">
      <alignment horizontal="left" vertical="center" indent="1"/>
    </xf>
    <xf numFmtId="0" fontId="25" fillId="6" borderId="0" xfId="4" applyFont="1" applyFill="1" applyAlignment="1">
      <alignment horizontal="left" vertical="center" indent="1"/>
    </xf>
    <xf numFmtId="0" fontId="25" fillId="6" borderId="0" xfId="4" applyFont="1" applyFill="1" applyAlignment="1">
      <alignment horizontal="left" indent="1"/>
    </xf>
    <xf numFmtId="0" fontId="25" fillId="2" borderId="0" xfId="4" applyFont="1" applyFill="1"/>
    <xf numFmtId="0" fontId="25" fillId="19" borderId="5" xfId="4" applyFont="1" applyFill="1" applyBorder="1"/>
    <xf numFmtId="0" fontId="47" fillId="22" borderId="0" xfId="0" applyFont="1" applyFill="1" applyAlignment="1">
      <alignment vertical="top"/>
    </xf>
    <xf numFmtId="0" fontId="49" fillId="14" borderId="0" xfId="0" applyFont="1" applyFill="1" applyAlignment="1">
      <alignment vertical="center"/>
    </xf>
    <xf numFmtId="0" fontId="32" fillId="14" borderId="0" xfId="0" applyFont="1" applyFill="1" applyAlignment="1">
      <alignment vertical="center" wrapText="1"/>
    </xf>
    <xf numFmtId="0" fontId="30" fillId="14" borderId="0" xfId="0" applyFont="1" applyFill="1" applyAlignment="1">
      <alignment horizontal="right" vertical="center" wrapText="1"/>
    </xf>
    <xf numFmtId="0" fontId="32" fillId="14" borderId="0" xfId="0" applyFont="1" applyFill="1" applyAlignment="1">
      <alignment vertical="center"/>
    </xf>
    <xf numFmtId="10" fontId="30" fillId="0" borderId="1" xfId="0" applyNumberFormat="1" applyFont="1" applyBorder="1" applyAlignment="1">
      <alignment vertical="center"/>
    </xf>
    <xf numFmtId="167" fontId="30" fillId="30" borderId="1" xfId="0" applyNumberFormat="1" applyFont="1" applyFill="1" applyBorder="1" applyAlignment="1">
      <alignment horizontal="right" vertical="center" wrapText="1"/>
    </xf>
    <xf numFmtId="0" fontId="30" fillId="0" borderId="0" xfId="0" applyFont="1" applyAlignment="1">
      <alignment vertical="center"/>
    </xf>
    <xf numFmtId="10" fontId="30" fillId="14" borderId="1" xfId="0" applyNumberFormat="1" applyFont="1" applyFill="1" applyBorder="1" applyAlignment="1">
      <alignment vertical="center"/>
    </xf>
    <xf numFmtId="0" fontId="30" fillId="30" borderId="0" xfId="0" applyFont="1" applyFill="1" applyAlignment="1">
      <alignment horizontal="right" vertical="center" wrapText="1"/>
    </xf>
    <xf numFmtId="0" fontId="30" fillId="0" borderId="1" xfId="0" applyFont="1" applyBorder="1" applyAlignment="1">
      <alignment vertical="center" wrapText="1"/>
    </xf>
    <xf numFmtId="0" fontId="51" fillId="14" borderId="1" xfId="0" applyFont="1" applyFill="1" applyBorder="1" applyAlignment="1">
      <alignment vertical="center" wrapText="1"/>
    </xf>
    <xf numFmtId="0" fontId="30" fillId="2" borderId="1" xfId="0" applyFont="1" applyFill="1" applyBorder="1" applyAlignment="1">
      <alignment vertical="center"/>
    </xf>
    <xf numFmtId="166" fontId="30" fillId="2" borderId="0" xfId="0" applyNumberFormat="1" applyFont="1" applyFill="1" applyAlignment="1">
      <alignment horizontal="right" vertical="center" wrapText="1"/>
    </xf>
    <xf numFmtId="9" fontId="30" fillId="0" borderId="1" xfId="0" applyNumberFormat="1" applyFont="1" applyBorder="1" applyAlignment="1">
      <alignment vertical="center"/>
    </xf>
    <xf numFmtId="9" fontId="30" fillId="2" borderId="1" xfId="0" applyNumberFormat="1" applyFont="1" applyFill="1" applyBorder="1" applyAlignment="1">
      <alignment vertical="center"/>
    </xf>
    <xf numFmtId="10" fontId="30" fillId="2" borderId="1" xfId="0" applyNumberFormat="1" applyFont="1" applyFill="1" applyBorder="1" applyAlignment="1">
      <alignment vertical="center"/>
    </xf>
    <xf numFmtId="0" fontId="30" fillId="33" borderId="1" xfId="0" applyFont="1" applyFill="1" applyBorder="1" applyAlignment="1">
      <alignment horizontal="right" vertical="center"/>
    </xf>
    <xf numFmtId="0" fontId="30" fillId="33" borderId="17" xfId="0" applyFont="1" applyFill="1" applyBorder="1" applyAlignment="1">
      <alignment horizontal="right" vertical="center"/>
    </xf>
    <xf numFmtId="0" fontId="30" fillId="33" borderId="19" xfId="0" applyFont="1" applyFill="1" applyBorder="1" applyAlignment="1">
      <alignment horizontal="right" vertical="center"/>
    </xf>
    <xf numFmtId="0" fontId="30" fillId="33" borderId="0" xfId="0" applyFont="1" applyFill="1" applyAlignment="1">
      <alignment horizontal="right" vertical="center"/>
    </xf>
    <xf numFmtId="10" fontId="30" fillId="14" borderId="0" xfId="0" applyNumberFormat="1" applyFont="1" applyFill="1" applyAlignment="1">
      <alignment vertical="center"/>
    </xf>
    <xf numFmtId="9" fontId="30" fillId="14" borderId="1" xfId="0" applyNumberFormat="1" applyFont="1" applyFill="1" applyBorder="1" applyAlignment="1">
      <alignment vertical="center"/>
    </xf>
    <xf numFmtId="166" fontId="30" fillId="2" borderId="1" xfId="0" applyNumberFormat="1" applyFont="1" applyFill="1" applyBorder="1" applyAlignment="1">
      <alignment vertical="center"/>
    </xf>
    <xf numFmtId="0" fontId="53" fillId="14" borderId="0" xfId="0" applyFont="1" applyFill="1" applyAlignment="1">
      <alignment vertical="center"/>
    </xf>
    <xf numFmtId="0" fontId="30" fillId="33" borderId="20" xfId="0" applyFont="1" applyFill="1" applyBorder="1" applyAlignment="1">
      <alignment horizontal="right" vertical="center"/>
    </xf>
    <xf numFmtId="0" fontId="50" fillId="17" borderId="1" xfId="0" applyFont="1" applyFill="1" applyBorder="1" applyAlignment="1">
      <alignment vertical="center"/>
    </xf>
    <xf numFmtId="0" fontId="25" fillId="12" borderId="0" xfId="4" applyFont="1" applyFill="1" applyAlignment="1">
      <alignment horizontal="right" vertical="center"/>
    </xf>
    <xf numFmtId="0" fontId="30" fillId="17" borderId="1" xfId="0" applyFont="1" applyFill="1" applyBorder="1" applyAlignment="1">
      <alignment vertical="center"/>
    </xf>
    <xf numFmtId="0" fontId="50" fillId="14" borderId="1" xfId="0" applyFont="1" applyFill="1" applyBorder="1" applyAlignment="1">
      <alignment vertical="center"/>
    </xf>
    <xf numFmtId="0" fontId="25" fillId="2" borderId="0" xfId="4" applyFont="1" applyFill="1" applyAlignment="1">
      <alignment horizontal="right" vertical="center"/>
    </xf>
    <xf numFmtId="9" fontId="30" fillId="0" borderId="1" xfId="0" applyNumberFormat="1" applyFont="1" applyBorder="1" applyAlignment="1">
      <alignment vertical="center" wrapText="1"/>
    </xf>
    <xf numFmtId="167" fontId="30" fillId="2" borderId="1" xfId="0" applyNumberFormat="1" applyFont="1" applyFill="1" applyBorder="1" applyAlignment="1">
      <alignment vertical="center" wrapText="1"/>
    </xf>
    <xf numFmtId="10" fontId="30" fillId="0" borderId="1" xfId="0" applyNumberFormat="1" applyFont="1" applyBorder="1" applyAlignment="1">
      <alignment vertical="center" wrapText="1"/>
    </xf>
    <xf numFmtId="167" fontId="30" fillId="0" borderId="1" xfId="0" applyNumberFormat="1" applyFont="1" applyBorder="1" applyAlignment="1">
      <alignment vertical="center" wrapText="1"/>
    </xf>
    <xf numFmtId="167" fontId="30" fillId="2" borderId="1" xfId="0" applyNumberFormat="1" applyFont="1" applyFill="1" applyBorder="1" applyAlignment="1">
      <alignment horizontal="right" vertical="center" wrapText="1"/>
    </xf>
    <xf numFmtId="9" fontId="30" fillId="0" borderId="1" xfId="0" applyNumberFormat="1" applyFont="1" applyBorder="1" applyAlignment="1">
      <alignment horizontal="right" vertical="center" wrapText="1"/>
    </xf>
    <xf numFmtId="0" fontId="49" fillId="14" borderId="1" xfId="0" applyFont="1" applyFill="1" applyBorder="1" applyAlignment="1">
      <alignment vertical="center" wrapText="1"/>
    </xf>
    <xf numFmtId="167" fontId="30" fillId="24" borderId="1" xfId="0" applyNumberFormat="1" applyFont="1" applyFill="1" applyBorder="1" applyAlignment="1">
      <alignment horizontal="right" vertical="center" wrapText="1"/>
    </xf>
    <xf numFmtId="9" fontId="30" fillId="2" borderId="1" xfId="0" applyNumberFormat="1" applyFont="1" applyFill="1" applyBorder="1" applyAlignment="1">
      <alignment vertical="center" wrapText="1"/>
    </xf>
    <xf numFmtId="0" fontId="49" fillId="14" borderId="1" xfId="0" applyFont="1" applyFill="1" applyBorder="1" applyAlignment="1">
      <alignment vertical="center"/>
    </xf>
    <xf numFmtId="0" fontId="59" fillId="16" borderId="0" xfId="4" applyFont="1" applyFill="1" applyAlignment="1">
      <alignment vertical="center"/>
    </xf>
    <xf numFmtId="0" fontId="54" fillId="17" borderId="1" xfId="0" applyFont="1" applyFill="1" applyBorder="1" applyAlignment="1">
      <alignment vertical="center"/>
    </xf>
    <xf numFmtId="0" fontId="41" fillId="17" borderId="1" xfId="0" applyFont="1" applyFill="1" applyBorder="1" applyAlignment="1">
      <alignment vertical="center" wrapText="1"/>
    </xf>
    <xf numFmtId="9" fontId="41" fillId="12" borderId="1" xfId="0" applyNumberFormat="1" applyFont="1" applyFill="1" applyBorder="1" applyAlignment="1">
      <alignment vertical="center" wrapText="1"/>
    </xf>
    <xf numFmtId="166" fontId="41" fillId="12" borderId="0" xfId="0" applyNumberFormat="1" applyFont="1" applyFill="1" applyAlignment="1">
      <alignment horizontal="right" vertical="center" wrapText="1"/>
    </xf>
    <xf numFmtId="0" fontId="41" fillId="17" borderId="1" xfId="0" applyFont="1" applyFill="1" applyBorder="1" applyAlignment="1">
      <alignment vertical="center"/>
    </xf>
    <xf numFmtId="170" fontId="30" fillId="2" borderId="1" xfId="0" applyNumberFormat="1" applyFont="1" applyFill="1" applyBorder="1" applyAlignment="1">
      <alignment vertical="center" wrapText="1"/>
    </xf>
    <xf numFmtId="170" fontId="30" fillId="0" borderId="1" xfId="0" applyNumberFormat="1" applyFont="1" applyBorder="1" applyAlignment="1">
      <alignment vertical="center" wrapText="1"/>
    </xf>
    <xf numFmtId="166" fontId="30" fillId="25" borderId="0" xfId="0" applyNumberFormat="1" applyFont="1" applyFill="1" applyAlignment="1">
      <alignment horizontal="right" vertical="center" wrapText="1"/>
    </xf>
    <xf numFmtId="0" fontId="25" fillId="19" borderId="6" xfId="4" applyFont="1" applyFill="1" applyBorder="1"/>
    <xf numFmtId="0" fontId="60" fillId="0" borderId="0" xfId="4" applyFont="1" applyAlignment="1">
      <alignment vertical="center"/>
    </xf>
    <xf numFmtId="0" fontId="52" fillId="0" borderId="7" xfId="0" applyFont="1" applyBorder="1" applyAlignment="1">
      <alignment vertical="center"/>
    </xf>
    <xf numFmtId="0" fontId="52" fillId="0" borderId="0" xfId="0" applyFont="1" applyAlignment="1">
      <alignment vertical="center"/>
    </xf>
    <xf numFmtId="0" fontId="60" fillId="0" borderId="0" xfId="4" applyFont="1" applyAlignment="1">
      <alignment horizontal="right" vertical="center"/>
    </xf>
    <xf numFmtId="0" fontId="61" fillId="0" borderId="1" xfId="0" applyFont="1" applyBorder="1" applyAlignment="1">
      <alignment vertical="center"/>
    </xf>
    <xf numFmtId="166" fontId="30" fillId="0" borderId="1" xfId="0" applyNumberFormat="1" applyFont="1" applyBorder="1" applyAlignment="1">
      <alignment vertical="center" wrapText="1"/>
    </xf>
    <xf numFmtId="0" fontId="30" fillId="30" borderId="20" xfId="0" applyFont="1" applyFill="1" applyBorder="1" applyAlignment="1">
      <alignment horizontal="right" vertical="center" wrapText="1"/>
    </xf>
    <xf numFmtId="9" fontId="30" fillId="0" borderId="1" xfId="6" applyFont="1" applyFill="1" applyBorder="1" applyAlignment="1">
      <alignment vertical="center" wrapText="1"/>
    </xf>
    <xf numFmtId="9" fontId="30" fillId="0" borderId="1" xfId="6" applyFont="1" applyBorder="1" applyAlignment="1">
      <alignment vertical="center" wrapText="1"/>
    </xf>
    <xf numFmtId="166" fontId="30" fillId="0" borderId="0" xfId="6" applyNumberFormat="1" applyFont="1" applyAlignment="1">
      <alignment horizontal="right" vertical="center"/>
    </xf>
    <xf numFmtId="166" fontId="30" fillId="0" borderId="0" xfId="6" applyNumberFormat="1" applyFont="1" applyAlignment="1">
      <alignment horizontal="right" vertical="center" wrapText="1"/>
    </xf>
    <xf numFmtId="0" fontId="30" fillId="14" borderId="1" xfId="0" applyFont="1" applyFill="1" applyBorder="1" applyAlignment="1">
      <alignment horizontal="center" vertical="center" wrapText="1"/>
    </xf>
    <xf numFmtId="0" fontId="30" fillId="14" borderId="1" xfId="0" applyFont="1" applyFill="1" applyBorder="1" applyAlignment="1">
      <alignment horizontal="left" vertical="center" wrapText="1"/>
    </xf>
    <xf numFmtId="0" fontId="30" fillId="14" borderId="1" xfId="0" applyFont="1" applyFill="1" applyBorder="1" applyAlignment="1">
      <alignment horizontal="right" vertical="center" wrapText="1"/>
    </xf>
    <xf numFmtId="9" fontId="30" fillId="33" borderId="1" xfId="6" applyFont="1" applyFill="1" applyBorder="1" applyAlignment="1">
      <alignment horizontal="right" vertical="center" wrapText="1"/>
    </xf>
    <xf numFmtId="3" fontId="25" fillId="0" borderId="0" xfId="4" applyNumberFormat="1" applyFont="1" applyAlignment="1">
      <alignment horizontal="right" vertical="center"/>
    </xf>
    <xf numFmtId="3" fontId="25" fillId="0" borderId="0" xfId="4" applyNumberFormat="1" applyFont="1" applyAlignment="1">
      <alignment horizontal="right" vertical="center" wrapText="1"/>
    </xf>
    <xf numFmtId="4" fontId="25" fillId="0" borderId="0" xfId="4" applyNumberFormat="1" applyFont="1" applyAlignment="1">
      <alignment vertical="center"/>
    </xf>
    <xf numFmtId="1" fontId="25" fillId="0" borderId="0" xfId="4" applyNumberFormat="1" applyFont="1" applyAlignment="1">
      <alignment horizontal="right" vertical="center" wrapText="1"/>
    </xf>
    <xf numFmtId="2" fontId="25" fillId="0" borderId="0" xfId="4" applyNumberFormat="1" applyFont="1" applyAlignment="1">
      <alignment horizontal="right" vertical="center" wrapText="1"/>
    </xf>
    <xf numFmtId="0" fontId="62" fillId="14" borderId="1" xfId="0" applyFont="1" applyFill="1" applyBorder="1" applyAlignment="1">
      <alignment vertical="center" wrapText="1"/>
    </xf>
    <xf numFmtId="0" fontId="25" fillId="14" borderId="1" xfId="0" applyFont="1" applyFill="1" applyBorder="1" applyAlignment="1">
      <alignment vertical="center" wrapText="1"/>
    </xf>
    <xf numFmtId="0" fontId="30" fillId="14" borderId="1" xfId="0" applyFont="1" applyFill="1" applyBorder="1" applyAlignment="1">
      <alignment horizontal="center" vertical="center"/>
    </xf>
    <xf numFmtId="0" fontId="54" fillId="17" borderId="0" xfId="0" applyFont="1" applyFill="1" applyAlignment="1">
      <alignment vertical="center" wrapText="1"/>
    </xf>
    <xf numFmtId="0" fontId="64" fillId="17" borderId="0" xfId="0" applyFont="1" applyFill="1" applyAlignment="1">
      <alignment vertical="center" wrapText="1"/>
    </xf>
    <xf numFmtId="0" fontId="62" fillId="0" borderId="0" xfId="4" applyFont="1" applyAlignment="1">
      <alignment vertical="center" wrapText="1"/>
    </xf>
    <xf numFmtId="0" fontId="50" fillId="14" borderId="1" xfId="0" applyFont="1" applyFill="1" applyBorder="1" applyAlignment="1">
      <alignment vertical="center" wrapText="1"/>
    </xf>
    <xf numFmtId="3" fontId="50" fillId="14" borderId="1" xfId="0" applyNumberFormat="1" applyFont="1" applyFill="1" applyBorder="1" applyAlignment="1">
      <alignment vertical="center"/>
    </xf>
    <xf numFmtId="3" fontId="50" fillId="0" borderId="1" xfId="0" applyNumberFormat="1" applyFont="1" applyBorder="1" applyAlignment="1">
      <alignment vertical="center"/>
    </xf>
    <xf numFmtId="166" fontId="30" fillId="30" borderId="19" xfId="0" applyNumberFormat="1" applyFont="1" applyFill="1" applyBorder="1" applyAlignment="1">
      <alignment horizontal="right" vertical="center" wrapText="1"/>
    </xf>
    <xf numFmtId="3" fontId="30" fillId="14" borderId="1" xfId="0" applyNumberFormat="1" applyFont="1" applyFill="1" applyBorder="1" applyAlignment="1">
      <alignment vertical="center"/>
    </xf>
    <xf numFmtId="3" fontId="30" fillId="0" borderId="1" xfId="0" applyNumberFormat="1" applyFont="1" applyBorder="1" applyAlignment="1">
      <alignment vertical="center"/>
    </xf>
    <xf numFmtId="166" fontId="30" fillId="30" borderId="20" xfId="0" applyNumberFormat="1" applyFont="1" applyFill="1" applyBorder="1" applyAlignment="1">
      <alignment horizontal="right" vertical="center" wrapText="1"/>
    </xf>
    <xf numFmtId="0" fontId="30" fillId="0" borderId="1" xfId="0" applyFont="1" applyBorder="1" applyAlignment="1">
      <alignment vertical="center"/>
    </xf>
    <xf numFmtId="0" fontId="51" fillId="14" borderId="1" xfId="0" applyFont="1" applyFill="1" applyBorder="1" applyAlignment="1">
      <alignment vertical="center"/>
    </xf>
    <xf numFmtId="3" fontId="50" fillId="2" borderId="1" xfId="0" applyNumberFormat="1" applyFont="1" applyFill="1" applyBorder="1" applyAlignment="1">
      <alignment vertical="center"/>
    </xf>
    <xf numFmtId="166" fontId="50" fillId="30" borderId="20" xfId="0" applyNumberFormat="1" applyFont="1" applyFill="1" applyBorder="1" applyAlignment="1">
      <alignment horizontal="right" vertical="center" wrapText="1"/>
    </xf>
    <xf numFmtId="9" fontId="30" fillId="2" borderId="1" xfId="0" applyNumberFormat="1" applyFont="1" applyFill="1" applyBorder="1" applyAlignment="1">
      <alignment horizontal="right" vertical="center"/>
    </xf>
    <xf numFmtId="166" fontId="30" fillId="30" borderId="0" xfId="0" applyNumberFormat="1" applyFont="1" applyFill="1" applyAlignment="1">
      <alignment horizontal="right" vertical="center" wrapText="1"/>
    </xf>
    <xf numFmtId="10" fontId="30" fillId="17" borderId="1" xfId="0" applyNumberFormat="1" applyFont="1" applyFill="1" applyBorder="1" applyAlignment="1">
      <alignment vertical="center"/>
    </xf>
    <xf numFmtId="9" fontId="30" fillId="12" borderId="1" xfId="0" applyNumberFormat="1" applyFont="1" applyFill="1" applyBorder="1" applyAlignment="1">
      <alignment vertical="center"/>
    </xf>
    <xf numFmtId="10" fontId="30" fillId="12" borderId="1" xfId="0" applyNumberFormat="1" applyFont="1" applyFill="1" applyBorder="1" applyAlignment="1">
      <alignment vertical="center"/>
    </xf>
    <xf numFmtId="166" fontId="30" fillId="33" borderId="17" xfId="0" applyNumberFormat="1" applyFont="1" applyFill="1" applyBorder="1" applyAlignment="1">
      <alignment vertical="center"/>
    </xf>
    <xf numFmtId="166" fontId="30" fillId="33" borderId="20" xfId="0" applyNumberFormat="1" applyFont="1" applyFill="1" applyBorder="1" applyAlignment="1">
      <alignment vertical="center"/>
    </xf>
    <xf numFmtId="49" fontId="30" fillId="14" borderId="1" xfId="0" applyNumberFormat="1" applyFont="1" applyFill="1" applyBorder="1" applyAlignment="1">
      <alignment vertical="center"/>
    </xf>
    <xf numFmtId="0" fontId="25" fillId="0" borderId="0" xfId="10" applyFont="1" applyFill="1">
      <alignment horizontal="right" vertical="center" wrapText="1" indent="1"/>
    </xf>
    <xf numFmtId="0" fontId="47" fillId="16" borderId="6" xfId="4" applyFont="1" applyFill="1" applyBorder="1" applyAlignment="1">
      <alignment vertical="center" wrapText="1"/>
    </xf>
    <xf numFmtId="0" fontId="47" fillId="6" borderId="0" xfId="4" applyFont="1" applyFill="1" applyAlignment="1">
      <alignment vertical="center" wrapText="1"/>
    </xf>
    <xf numFmtId="0" fontId="53" fillId="6" borderId="19" xfId="4" applyFont="1" applyFill="1" applyBorder="1" applyAlignment="1">
      <alignment horizontal="right" vertical="center" wrapText="1"/>
    </xf>
    <xf numFmtId="0" fontId="53" fillId="6" borderId="19" xfId="4" applyFont="1" applyFill="1" applyBorder="1" applyAlignment="1">
      <alignment vertical="center" wrapText="1"/>
    </xf>
    <xf numFmtId="0" fontId="47" fillId="6" borderId="19" xfId="4" applyFont="1" applyFill="1" applyBorder="1" applyAlignment="1">
      <alignment horizontal="left" vertical="center" wrapText="1"/>
    </xf>
    <xf numFmtId="0" fontId="53" fillId="6" borderId="20" xfId="4" applyFont="1" applyFill="1" applyBorder="1" applyAlignment="1">
      <alignment horizontal="left" vertical="center" wrapText="1"/>
    </xf>
    <xf numFmtId="0" fontId="53" fillId="6" borderId="20" xfId="4" applyFont="1" applyFill="1" applyBorder="1" applyAlignment="1">
      <alignment horizontal="right" vertical="center" wrapText="1"/>
    </xf>
    <xf numFmtId="0" fontId="53" fillId="6" borderId="20" xfId="4" applyFont="1" applyFill="1" applyBorder="1" applyAlignment="1">
      <alignment vertical="center" wrapText="1"/>
    </xf>
    <xf numFmtId="0" fontId="47" fillId="6" borderId="20" xfId="4" applyFont="1" applyFill="1" applyBorder="1" applyAlignment="1">
      <alignment horizontal="left" vertical="center" wrapText="1"/>
    </xf>
    <xf numFmtId="3" fontId="53" fillId="6" borderId="20" xfId="4" applyNumberFormat="1" applyFont="1" applyFill="1" applyBorder="1" applyAlignment="1">
      <alignment vertical="center" wrapText="1"/>
    </xf>
    <xf numFmtId="0" fontId="58" fillId="6" borderId="0" xfId="4" applyFont="1" applyFill="1" applyAlignment="1">
      <alignment horizontal="left" vertical="center" wrapText="1"/>
    </xf>
    <xf numFmtId="0" fontId="53" fillId="6" borderId="20" xfId="4" applyFont="1" applyFill="1" applyBorder="1" applyAlignment="1">
      <alignment horizontal="left" vertical="center"/>
    </xf>
    <xf numFmtId="3" fontId="53" fillId="6" borderId="20" xfId="4" applyNumberFormat="1" applyFont="1" applyFill="1" applyBorder="1" applyAlignment="1">
      <alignment horizontal="right" vertical="center"/>
    </xf>
    <xf numFmtId="3" fontId="53" fillId="6" borderId="20" xfId="4" applyNumberFormat="1" applyFont="1" applyFill="1" applyBorder="1" applyAlignment="1">
      <alignment vertical="center"/>
    </xf>
    <xf numFmtId="0" fontId="58" fillId="6" borderId="20" xfId="4" applyFont="1" applyFill="1" applyBorder="1" applyAlignment="1">
      <alignment horizontal="left" vertical="center"/>
    </xf>
    <xf numFmtId="0" fontId="53" fillId="6" borderId="20" xfId="4" applyFont="1" applyFill="1" applyBorder="1" applyAlignment="1">
      <alignment horizontal="right" vertical="center"/>
    </xf>
    <xf numFmtId="0" fontId="53" fillId="6" borderId="20" xfId="4" applyFont="1" applyFill="1" applyBorder="1" applyAlignment="1">
      <alignment vertical="center"/>
    </xf>
    <xf numFmtId="0" fontId="30" fillId="14" borderId="17" xfId="0" applyFont="1" applyFill="1" applyBorder="1" applyAlignment="1">
      <alignment vertical="center"/>
    </xf>
    <xf numFmtId="0" fontId="53" fillId="6" borderId="19" xfId="4" applyFont="1" applyFill="1" applyBorder="1" applyAlignment="1">
      <alignment horizontal="left" vertical="center"/>
    </xf>
    <xf numFmtId="0" fontId="53" fillId="6" borderId="19" xfId="4" applyFont="1" applyFill="1" applyBorder="1" applyAlignment="1">
      <alignment horizontal="right" vertical="center"/>
    </xf>
    <xf numFmtId="0" fontId="53" fillId="6" borderId="19" xfId="4" applyFont="1" applyFill="1" applyBorder="1" applyAlignment="1">
      <alignment vertical="center"/>
    </xf>
    <xf numFmtId="166" fontId="30" fillId="33" borderId="17" xfId="0" applyNumberFormat="1" applyFont="1" applyFill="1" applyBorder="1" applyAlignment="1">
      <alignment horizontal="right" vertical="center"/>
    </xf>
    <xf numFmtId="0" fontId="53" fillId="6" borderId="0" xfId="4" applyFont="1" applyFill="1" applyAlignment="1">
      <alignment horizontal="left" vertical="center"/>
    </xf>
    <xf numFmtId="0" fontId="53" fillId="6" borderId="0" xfId="4" applyFont="1" applyFill="1" applyAlignment="1">
      <alignment horizontal="right" vertical="center"/>
    </xf>
    <xf numFmtId="0" fontId="53" fillId="6" borderId="0" xfId="4" applyFont="1" applyFill="1" applyAlignment="1">
      <alignment vertical="center"/>
    </xf>
    <xf numFmtId="0" fontId="63" fillId="6" borderId="3" xfId="4" applyFont="1" applyFill="1" applyBorder="1" applyAlignment="1">
      <alignment horizontal="left" vertical="center"/>
    </xf>
    <xf numFmtId="0" fontId="58" fillId="16" borderId="0" xfId="4" applyFont="1" applyFill="1" applyAlignment="1">
      <alignment horizontal="left" vertical="center" wrapText="1"/>
    </xf>
    <xf numFmtId="0" fontId="63" fillId="6" borderId="20" xfId="4" applyFont="1" applyFill="1" applyBorder="1" applyAlignment="1">
      <alignment horizontal="left" vertical="center"/>
    </xf>
    <xf numFmtId="3" fontId="53" fillId="6" borderId="0" xfId="4" applyNumberFormat="1" applyFont="1" applyFill="1" applyAlignment="1">
      <alignment horizontal="right" vertical="center"/>
    </xf>
    <xf numFmtId="3" fontId="53" fillId="6" borderId="0" xfId="4" applyNumberFormat="1" applyFont="1" applyFill="1" applyAlignment="1">
      <alignment vertical="center"/>
    </xf>
    <xf numFmtId="0" fontId="47" fillId="17" borderId="1" xfId="0" applyFont="1" applyFill="1" applyBorder="1" applyAlignment="1">
      <alignment vertical="center"/>
    </xf>
    <xf numFmtId="167" fontId="30" fillId="12" borderId="1" xfId="0" applyNumberFormat="1" applyFont="1" applyFill="1" applyBorder="1" applyAlignment="1">
      <alignment horizontal="right" vertical="center" wrapText="1"/>
    </xf>
    <xf numFmtId="168" fontId="30" fillId="0" borderId="1" xfId="0" applyNumberFormat="1" applyFont="1" applyBorder="1" applyAlignment="1">
      <alignment vertical="center"/>
    </xf>
    <xf numFmtId="166" fontId="30" fillId="33" borderId="0" xfId="0" applyNumberFormat="1" applyFont="1" applyFill="1" applyAlignment="1">
      <alignment vertical="center"/>
    </xf>
    <xf numFmtId="3" fontId="30" fillId="0" borderId="1" xfId="0" applyNumberFormat="1" applyFont="1" applyBorder="1" applyAlignment="1">
      <alignment horizontal="right" vertical="center"/>
    </xf>
    <xf numFmtId="168" fontId="30" fillId="0" borderId="1" xfId="0" applyNumberFormat="1" applyFont="1" applyBorder="1" applyAlignment="1">
      <alignment horizontal="right" vertical="center"/>
    </xf>
    <xf numFmtId="166" fontId="30" fillId="33" borderId="17" xfId="6" applyNumberFormat="1" applyFont="1" applyFill="1" applyBorder="1" applyAlignment="1">
      <alignment horizontal="right" vertical="center"/>
    </xf>
    <xf numFmtId="166" fontId="30" fillId="33" borderId="0" xfId="6" applyNumberFormat="1" applyFont="1" applyFill="1" applyBorder="1" applyAlignment="1">
      <alignment horizontal="right" vertical="center"/>
    </xf>
    <xf numFmtId="0" fontId="30" fillId="2" borderId="1" xfId="0" applyFont="1" applyFill="1" applyBorder="1" applyAlignment="1">
      <alignment horizontal="right" vertical="center"/>
    </xf>
    <xf numFmtId="0" fontId="30" fillId="17" borderId="1" xfId="0" applyFont="1" applyFill="1" applyBorder="1" applyAlignment="1">
      <alignment vertical="center" wrapText="1"/>
    </xf>
    <xf numFmtId="3" fontId="30" fillId="17" borderId="1" xfId="0" applyNumberFormat="1" applyFont="1" applyFill="1" applyBorder="1" applyAlignment="1">
      <alignment vertical="center"/>
    </xf>
    <xf numFmtId="3" fontId="30" fillId="12" borderId="1" xfId="0" applyNumberFormat="1" applyFont="1" applyFill="1" applyBorder="1" applyAlignment="1">
      <alignment vertical="center"/>
    </xf>
    <xf numFmtId="166" fontId="30" fillId="17" borderId="0" xfId="0" applyNumberFormat="1" applyFont="1" applyFill="1" applyAlignment="1">
      <alignment vertical="center"/>
    </xf>
    <xf numFmtId="166" fontId="30" fillId="33" borderId="19" xfId="0" applyNumberFormat="1" applyFont="1" applyFill="1" applyBorder="1" applyAlignment="1">
      <alignment vertical="center"/>
    </xf>
    <xf numFmtId="3" fontId="30" fillId="2" borderId="1" xfId="0" applyNumberFormat="1" applyFont="1" applyFill="1" applyBorder="1" applyAlignment="1">
      <alignment vertical="center"/>
    </xf>
    <xf numFmtId="0" fontId="30" fillId="14" borderId="0" xfId="0" applyFont="1" applyFill="1" applyAlignment="1">
      <alignment vertical="center"/>
    </xf>
    <xf numFmtId="3" fontId="30" fillId="14" borderId="1" xfId="0" applyNumberFormat="1" applyFont="1" applyFill="1" applyBorder="1" applyAlignment="1">
      <alignment horizontal="right" vertical="center"/>
    </xf>
    <xf numFmtId="3" fontId="30" fillId="33" borderId="1" xfId="0" applyNumberFormat="1" applyFont="1" applyFill="1" applyBorder="1" applyAlignment="1">
      <alignment horizontal="right" vertical="center"/>
    </xf>
    <xf numFmtId="3" fontId="50" fillId="14" borderId="1" xfId="0" applyNumberFormat="1" applyFont="1" applyFill="1" applyBorder="1" applyAlignment="1">
      <alignment horizontal="right" vertical="center"/>
    </xf>
    <xf numFmtId="10" fontId="30" fillId="14" borderId="1" xfId="0" applyNumberFormat="1" applyFont="1" applyFill="1" applyBorder="1" applyAlignment="1">
      <alignment horizontal="right" vertical="center"/>
    </xf>
    <xf numFmtId="10" fontId="30" fillId="0" borderId="1" xfId="0" applyNumberFormat="1" applyFont="1" applyBorder="1" applyAlignment="1">
      <alignment horizontal="right" vertical="center"/>
    </xf>
    <xf numFmtId="10" fontId="30" fillId="2" borderId="1" xfId="0" applyNumberFormat="1" applyFont="1" applyFill="1" applyBorder="1" applyAlignment="1">
      <alignment horizontal="right" vertical="center"/>
    </xf>
    <xf numFmtId="10" fontId="30" fillId="33" borderId="20" xfId="0" applyNumberFormat="1" applyFont="1" applyFill="1" applyBorder="1" applyAlignment="1">
      <alignment horizontal="right" vertical="center"/>
    </xf>
    <xf numFmtId="3" fontId="30" fillId="0" borderId="1" xfId="0" applyNumberFormat="1" applyFont="1" applyBorder="1" applyAlignment="1">
      <alignment vertical="center" wrapText="1"/>
    </xf>
    <xf numFmtId="0" fontId="30" fillId="2" borderId="1" xfId="0" applyFont="1" applyFill="1" applyBorder="1" applyAlignment="1">
      <alignment vertical="center" wrapText="1"/>
    </xf>
    <xf numFmtId="0" fontId="66" fillId="14" borderId="19" xfId="0" applyFont="1" applyFill="1" applyBorder="1" applyAlignment="1">
      <alignment horizontal="left" vertical="center"/>
    </xf>
    <xf numFmtId="0" fontId="30" fillId="14" borderId="3" xfId="0" applyFont="1" applyFill="1" applyBorder="1" applyAlignment="1">
      <alignment vertical="center" wrapText="1"/>
    </xf>
    <xf numFmtId="0" fontId="30" fillId="0" borderId="3" xfId="0" applyFont="1" applyBorder="1" applyAlignment="1">
      <alignment vertical="center" wrapText="1"/>
    </xf>
    <xf numFmtId="0" fontId="30" fillId="2" borderId="3" xfId="0" applyFont="1" applyFill="1" applyBorder="1" applyAlignment="1">
      <alignment vertical="center" wrapText="1"/>
    </xf>
    <xf numFmtId="0" fontId="66" fillId="14" borderId="0" xfId="0" applyFont="1" applyFill="1" applyAlignment="1">
      <alignment horizontal="left" vertical="center"/>
    </xf>
    <xf numFmtId="0" fontId="30" fillId="14" borderId="17" xfId="0" applyFont="1" applyFill="1" applyBorder="1" applyAlignment="1">
      <alignment vertical="center" wrapText="1"/>
    </xf>
    <xf numFmtId="167" fontId="30" fillId="0" borderId="17" xfId="0" applyNumberFormat="1" applyFont="1" applyBorder="1" applyAlignment="1">
      <alignment horizontal="right" vertical="center" wrapText="1"/>
    </xf>
    <xf numFmtId="0" fontId="30" fillId="0" borderId="17" xfId="0" applyFont="1" applyBorder="1" applyAlignment="1">
      <alignment vertical="center" wrapText="1"/>
    </xf>
    <xf numFmtId="0" fontId="30" fillId="14" borderId="20" xfId="0" applyFont="1" applyFill="1" applyBorder="1" applyAlignment="1">
      <alignment vertical="center"/>
    </xf>
    <xf numFmtId="0" fontId="30" fillId="14" borderId="20" xfId="0" applyFont="1" applyFill="1" applyBorder="1" applyAlignment="1">
      <alignment vertical="center" wrapText="1"/>
    </xf>
    <xf numFmtId="167" fontId="30" fillId="0" borderId="20" xfId="0" applyNumberFormat="1" applyFont="1" applyBorder="1" applyAlignment="1">
      <alignment horizontal="right" vertical="center" wrapText="1"/>
    </xf>
    <xf numFmtId="0" fontId="30" fillId="0" borderId="20" xfId="0" applyFont="1" applyBorder="1" applyAlignment="1">
      <alignment vertical="center" wrapText="1"/>
    </xf>
    <xf numFmtId="167" fontId="30" fillId="24" borderId="20" xfId="0" applyNumberFormat="1" applyFont="1" applyFill="1" applyBorder="1" applyAlignment="1">
      <alignment horizontal="right" vertical="center" wrapText="1"/>
    </xf>
    <xf numFmtId="167" fontId="30" fillId="0" borderId="3" xfId="0" applyNumberFormat="1" applyFont="1" applyBorder="1" applyAlignment="1">
      <alignment horizontal="right" vertical="center" wrapText="1"/>
    </xf>
    <xf numFmtId="167" fontId="30" fillId="24" borderId="3" xfId="0" applyNumberFormat="1" applyFont="1" applyFill="1" applyBorder="1" applyAlignment="1">
      <alignment horizontal="right" vertical="center" wrapText="1"/>
    </xf>
    <xf numFmtId="9" fontId="25" fillId="2" borderId="0" xfId="6" applyFont="1" applyFill="1" applyAlignment="1">
      <alignment horizontal="center" vertical="center" wrapText="1"/>
    </xf>
    <xf numFmtId="0" fontId="53" fillId="0" borderId="1" xfId="0" applyFont="1" applyBorder="1" applyAlignment="1">
      <alignment vertical="center" wrapText="1"/>
    </xf>
    <xf numFmtId="2" fontId="30" fillId="14" borderId="1" xfId="0" applyNumberFormat="1" applyFont="1" applyFill="1" applyBorder="1" applyAlignment="1">
      <alignment vertical="center"/>
    </xf>
    <xf numFmtId="10" fontId="30" fillId="0" borderId="1" xfId="6" applyNumberFormat="1" applyFont="1" applyBorder="1" applyAlignment="1">
      <alignment vertical="center" wrapText="1"/>
    </xf>
    <xf numFmtId="10" fontId="30" fillId="0" borderId="1" xfId="6" applyNumberFormat="1" applyFont="1" applyBorder="1" applyAlignment="1">
      <alignment horizontal="center" vertical="center" wrapText="1"/>
    </xf>
    <xf numFmtId="0" fontId="51" fillId="0" borderId="1" xfId="0" applyFont="1" applyBorder="1" applyAlignment="1">
      <alignment vertical="center" wrapText="1"/>
    </xf>
    <xf numFmtId="0" fontId="30" fillId="0" borderId="19" xfId="4" applyFont="1" applyBorder="1" applyAlignment="1">
      <alignment vertical="center" wrapText="1"/>
    </xf>
    <xf numFmtId="0" fontId="30" fillId="0" borderId="19" xfId="4" applyFont="1" applyBorder="1" applyAlignment="1">
      <alignment vertical="center"/>
    </xf>
    <xf numFmtId="0" fontId="30" fillId="0" borderId="19" xfId="4" applyFont="1" applyBorder="1" applyAlignment="1">
      <alignment horizontal="right" vertical="center" wrapText="1"/>
    </xf>
    <xf numFmtId="0" fontId="30" fillId="0" borderId="20" xfId="4" applyFont="1" applyBorder="1" applyAlignment="1">
      <alignment vertical="center" wrapText="1"/>
    </xf>
    <xf numFmtId="0" fontId="30" fillId="0" borderId="20" xfId="4" applyFont="1" applyBorder="1" applyAlignment="1">
      <alignment horizontal="right" vertical="center" wrapText="1"/>
    </xf>
    <xf numFmtId="0" fontId="30" fillId="0" borderId="20" xfId="4" applyFont="1" applyBorder="1" applyAlignment="1">
      <alignment horizontal="right" vertical="center"/>
    </xf>
    <xf numFmtId="0" fontId="30" fillId="0" borderId="20" xfId="4" applyFont="1" applyBorder="1" applyAlignment="1">
      <alignment vertical="center"/>
    </xf>
    <xf numFmtId="0" fontId="63" fillId="6" borderId="20" xfId="4" applyFont="1" applyFill="1" applyBorder="1" applyAlignment="1">
      <alignment horizontal="left" vertical="center" wrapText="1"/>
    </xf>
    <xf numFmtId="0" fontId="50" fillId="0" borderId="3" xfId="0" applyFont="1" applyBorder="1" applyAlignment="1">
      <alignment vertical="center"/>
    </xf>
    <xf numFmtId="0" fontId="50" fillId="0" borderId="3" xfId="0" applyFont="1" applyBorder="1" applyAlignment="1">
      <alignment vertical="center" wrapText="1"/>
    </xf>
    <xf numFmtId="0" fontId="50" fillId="0" borderId="3" xfId="0" applyFont="1" applyBorder="1" applyAlignment="1">
      <alignment horizontal="right" vertical="center"/>
    </xf>
    <xf numFmtId="170" fontId="50" fillId="0" borderId="3" xfId="0" applyNumberFormat="1" applyFont="1" applyBorder="1" applyAlignment="1">
      <alignment horizontal="right" vertical="center" wrapText="1"/>
    </xf>
    <xf numFmtId="0" fontId="50" fillId="0" borderId="1" xfId="0" applyFont="1" applyBorder="1" applyAlignment="1">
      <alignment horizontal="right" vertical="center"/>
    </xf>
    <xf numFmtId="170" fontId="30" fillId="0" borderId="1" xfId="0" applyNumberFormat="1" applyFont="1" applyBorder="1" applyAlignment="1">
      <alignment horizontal="right" vertical="center" wrapText="1"/>
    </xf>
    <xf numFmtId="170" fontId="53" fillId="0" borderId="1" xfId="0" applyNumberFormat="1" applyFont="1" applyBorder="1" applyAlignment="1">
      <alignment horizontal="right" vertical="center" wrapText="1"/>
    </xf>
    <xf numFmtId="0" fontId="62" fillId="0" borderId="1" xfId="0" applyFont="1" applyBorder="1" applyAlignment="1">
      <alignment vertical="center" wrapText="1"/>
    </xf>
    <xf numFmtId="166" fontId="30" fillId="0" borderId="1" xfId="6" applyNumberFormat="1" applyFont="1" applyBorder="1" applyAlignment="1">
      <alignment vertical="center" wrapText="1"/>
    </xf>
    <xf numFmtId="0" fontId="53" fillId="17" borderId="0" xfId="0" applyFont="1" applyFill="1" applyAlignment="1">
      <alignment vertical="center" wrapText="1"/>
    </xf>
    <xf numFmtId="0" fontId="53" fillId="17" borderId="0" xfId="0" applyFont="1" applyFill="1" applyAlignment="1">
      <alignment horizontal="right" vertical="center" wrapText="1"/>
    </xf>
    <xf numFmtId="166" fontId="30" fillId="17" borderId="1" xfId="0" applyNumberFormat="1" applyFont="1" applyFill="1" applyBorder="1" applyAlignment="1">
      <alignment vertical="center"/>
    </xf>
    <xf numFmtId="166" fontId="30" fillId="25" borderId="17" xfId="0" applyNumberFormat="1" applyFont="1" applyFill="1" applyBorder="1" applyAlignment="1">
      <alignment vertical="center"/>
    </xf>
    <xf numFmtId="166" fontId="30" fillId="25" borderId="20" xfId="0" applyNumberFormat="1" applyFont="1" applyFill="1" applyBorder="1" applyAlignment="1">
      <alignment vertical="center"/>
    </xf>
    <xf numFmtId="166" fontId="30" fillId="25" borderId="0" xfId="0" applyNumberFormat="1" applyFont="1" applyFill="1" applyAlignment="1">
      <alignment horizontal="right" vertical="center"/>
    </xf>
    <xf numFmtId="0" fontId="30" fillId="0" borderId="0" xfId="0" applyFont="1" applyAlignment="1">
      <alignment vertical="center" wrapText="1"/>
    </xf>
    <xf numFmtId="4" fontId="30" fillId="14" borderId="1" xfId="0" applyNumberFormat="1" applyFont="1" applyFill="1" applyBorder="1" applyAlignment="1">
      <alignment horizontal="right" vertical="center"/>
    </xf>
    <xf numFmtId="4" fontId="30" fillId="33" borderId="1" xfId="0" applyNumberFormat="1" applyFont="1" applyFill="1" applyBorder="1" applyAlignment="1">
      <alignment horizontal="right" vertical="center"/>
    </xf>
    <xf numFmtId="4" fontId="30" fillId="0" borderId="1" xfId="0" applyNumberFormat="1" applyFont="1" applyBorder="1" applyAlignment="1">
      <alignment horizontal="right" vertical="center"/>
    </xf>
    <xf numFmtId="0" fontId="30" fillId="0" borderId="17" xfId="4" applyFont="1" applyBorder="1" applyAlignment="1">
      <alignment vertical="center" wrapText="1"/>
    </xf>
    <xf numFmtId="0" fontId="30" fillId="2" borderId="20" xfId="4" applyFont="1" applyFill="1" applyBorder="1" applyAlignment="1">
      <alignment vertical="center" wrapText="1"/>
    </xf>
    <xf numFmtId="0" fontId="53" fillId="14" borderId="0" xfId="0" applyFont="1" applyFill="1" applyAlignment="1">
      <alignment vertical="center" wrapText="1"/>
    </xf>
    <xf numFmtId="0" fontId="53" fillId="14" borderId="0" xfId="0" applyFont="1" applyFill="1" applyAlignment="1">
      <alignment horizontal="right" vertical="center" wrapText="1"/>
    </xf>
    <xf numFmtId="166" fontId="30" fillId="25" borderId="1" xfId="0" applyNumberFormat="1" applyFont="1" applyFill="1" applyBorder="1" applyAlignment="1">
      <alignment vertical="center"/>
    </xf>
    <xf numFmtId="166" fontId="50" fillId="14" borderId="1" xfId="0" applyNumberFormat="1" applyFont="1" applyFill="1" applyBorder="1" applyAlignment="1">
      <alignment vertical="center"/>
    </xf>
    <xf numFmtId="168" fontId="30" fillId="30" borderId="20" xfId="0" applyNumberFormat="1" applyFont="1" applyFill="1" applyBorder="1" applyAlignment="1">
      <alignment horizontal="right" vertical="center" wrapText="1"/>
    </xf>
    <xf numFmtId="168" fontId="30" fillId="30" borderId="0" xfId="0" applyNumberFormat="1" applyFont="1" applyFill="1" applyAlignment="1">
      <alignment horizontal="right" vertical="center" wrapText="1"/>
    </xf>
    <xf numFmtId="166" fontId="50" fillId="2" borderId="0" xfId="0" applyNumberFormat="1" applyFont="1" applyFill="1" applyAlignment="1">
      <alignment horizontal="right" vertical="center" wrapText="1"/>
    </xf>
    <xf numFmtId="168" fontId="30" fillId="14" borderId="1" xfId="0" applyNumberFormat="1" applyFont="1" applyFill="1" applyBorder="1" applyAlignment="1">
      <alignment vertical="center"/>
    </xf>
    <xf numFmtId="166" fontId="30" fillId="33" borderId="20" xfId="0" applyNumberFormat="1" applyFont="1" applyFill="1" applyBorder="1" applyAlignment="1">
      <alignment horizontal="right" vertical="center"/>
    </xf>
    <xf numFmtId="166" fontId="50" fillId="14" borderId="0" xfId="0" applyNumberFormat="1" applyFont="1" applyFill="1" applyAlignment="1">
      <alignment vertical="center"/>
    </xf>
    <xf numFmtId="0" fontId="30" fillId="30" borderId="19" xfId="0" applyFont="1" applyFill="1" applyBorder="1" applyAlignment="1">
      <alignment horizontal="right" vertical="center" wrapText="1"/>
    </xf>
    <xf numFmtId="2" fontId="30" fillId="30" borderId="20" xfId="0" applyNumberFormat="1" applyFont="1" applyFill="1" applyBorder="1" applyAlignment="1">
      <alignment horizontal="right" vertical="center" wrapText="1"/>
    </xf>
    <xf numFmtId="165" fontId="30" fillId="14" borderId="1" xfId="0" applyNumberFormat="1" applyFont="1" applyFill="1" applyBorder="1" applyAlignment="1">
      <alignment horizontal="right" vertical="center"/>
    </xf>
    <xf numFmtId="0" fontId="30" fillId="30" borderId="17" xfId="0" applyFont="1" applyFill="1" applyBorder="1" applyAlignment="1">
      <alignment horizontal="right" vertical="center" wrapText="1"/>
    </xf>
    <xf numFmtId="166" fontId="30" fillId="33" borderId="20" xfId="6" applyNumberFormat="1" applyFont="1" applyFill="1" applyBorder="1" applyAlignment="1">
      <alignment horizontal="right" vertical="center"/>
    </xf>
    <xf numFmtId="4" fontId="30" fillId="2" borderId="1" xfId="0" applyNumberFormat="1" applyFont="1" applyFill="1" applyBorder="1" applyAlignment="1">
      <alignment vertical="center"/>
    </xf>
    <xf numFmtId="166" fontId="30" fillId="24" borderId="17" xfId="0" applyNumberFormat="1" applyFont="1" applyFill="1" applyBorder="1" applyAlignment="1">
      <alignment vertical="center"/>
    </xf>
    <xf numFmtId="166" fontId="30" fillId="24" borderId="20" xfId="0" applyNumberFormat="1" applyFont="1" applyFill="1" applyBorder="1" applyAlignment="1">
      <alignment vertical="center"/>
    </xf>
    <xf numFmtId="166" fontId="30" fillId="24" borderId="0" xfId="0" applyNumberFormat="1" applyFont="1" applyFill="1" applyAlignment="1">
      <alignment vertical="center"/>
    </xf>
    <xf numFmtId="3" fontId="30" fillId="2" borderId="1" xfId="0" applyNumberFormat="1" applyFont="1" applyFill="1" applyBorder="1" applyAlignment="1">
      <alignment horizontal="right" vertical="center"/>
    </xf>
    <xf numFmtId="4" fontId="30" fillId="14" borderId="1" xfId="0" applyNumberFormat="1" applyFont="1" applyFill="1" applyBorder="1" applyAlignment="1">
      <alignment vertical="center"/>
    </xf>
    <xf numFmtId="166" fontId="30" fillId="25" borderId="0" xfId="0" applyNumberFormat="1" applyFont="1" applyFill="1" applyAlignment="1">
      <alignment vertical="center"/>
    </xf>
    <xf numFmtId="3" fontId="30" fillId="25" borderId="1" xfId="0" applyNumberFormat="1" applyFont="1" applyFill="1" applyBorder="1" applyAlignment="1">
      <alignment horizontal="right" vertical="center"/>
    </xf>
    <xf numFmtId="3" fontId="30" fillId="25" borderId="1" xfId="0" applyNumberFormat="1" applyFont="1" applyFill="1" applyBorder="1" applyAlignment="1">
      <alignment vertical="center"/>
    </xf>
    <xf numFmtId="4" fontId="30" fillId="0" borderId="1" xfId="0" applyNumberFormat="1" applyFont="1" applyBorder="1" applyAlignment="1">
      <alignment vertical="center"/>
    </xf>
    <xf numFmtId="169" fontId="30" fillId="24" borderId="1" xfId="0" applyNumberFormat="1" applyFont="1" applyFill="1" applyBorder="1" applyAlignment="1">
      <alignment horizontal="right" vertical="center" wrapText="1"/>
    </xf>
    <xf numFmtId="166" fontId="30" fillId="24" borderId="1" xfId="6" applyNumberFormat="1" applyFont="1" applyFill="1" applyBorder="1" applyAlignment="1">
      <alignment horizontal="right" vertical="center" wrapText="1"/>
    </xf>
    <xf numFmtId="2" fontId="30" fillId="0" borderId="1" xfId="0" applyNumberFormat="1" applyFont="1" applyBorder="1" applyAlignment="1">
      <alignment vertical="center" wrapText="1"/>
    </xf>
    <xf numFmtId="2" fontId="30" fillId="0" borderId="1" xfId="0" applyNumberFormat="1" applyFont="1" applyBorder="1" applyAlignment="1">
      <alignment horizontal="right" vertical="center" wrapText="1"/>
    </xf>
    <xf numFmtId="166" fontId="30" fillId="0" borderId="1" xfId="6" applyNumberFormat="1" applyFont="1" applyBorder="1" applyAlignment="1">
      <alignment horizontal="right" vertical="center" wrapText="1"/>
    </xf>
    <xf numFmtId="0" fontId="30" fillId="0" borderId="1" xfId="6" applyNumberFormat="1" applyFont="1" applyBorder="1" applyAlignment="1">
      <alignment vertical="center" wrapText="1"/>
    </xf>
    <xf numFmtId="166" fontId="30" fillId="24" borderId="1" xfId="6" applyNumberFormat="1" applyFont="1" applyFill="1" applyBorder="1" applyAlignment="1">
      <alignment vertical="center" wrapText="1"/>
    </xf>
    <xf numFmtId="166" fontId="30" fillId="24" borderId="17" xfId="0" applyNumberFormat="1" applyFont="1" applyFill="1" applyBorder="1" applyAlignment="1">
      <alignment horizontal="right" vertical="center" wrapText="1"/>
    </xf>
    <xf numFmtId="2" fontId="30" fillId="0" borderId="1" xfId="6" applyNumberFormat="1" applyFont="1" applyBorder="1" applyAlignment="1">
      <alignment vertical="center" wrapText="1"/>
    </xf>
    <xf numFmtId="0" fontId="30" fillId="0" borderId="1" xfId="6" applyNumberFormat="1" applyFont="1" applyBorder="1" applyAlignment="1">
      <alignment horizontal="right" vertical="center" wrapText="1"/>
    </xf>
    <xf numFmtId="0" fontId="30" fillId="25" borderId="1" xfId="0" applyFont="1" applyFill="1" applyBorder="1" applyAlignment="1">
      <alignment horizontal="right" vertical="center"/>
    </xf>
    <xf numFmtId="166" fontId="30" fillId="25" borderId="17" xfId="0" applyNumberFormat="1" applyFont="1" applyFill="1" applyBorder="1" applyAlignment="1">
      <alignment horizontal="right" vertical="center"/>
    </xf>
    <xf numFmtId="0" fontId="30" fillId="0" borderId="1" xfId="6" applyNumberFormat="1" applyFont="1" applyFill="1" applyBorder="1" applyAlignment="1">
      <alignment vertical="center" wrapText="1"/>
    </xf>
    <xf numFmtId="0" fontId="30" fillId="2" borderId="1" xfId="6" applyNumberFormat="1" applyFont="1" applyFill="1" applyBorder="1" applyAlignment="1">
      <alignment vertical="center" wrapText="1"/>
    </xf>
    <xf numFmtId="166" fontId="30" fillId="25" borderId="20" xfId="0" applyNumberFormat="1" applyFont="1" applyFill="1" applyBorder="1" applyAlignment="1">
      <alignment horizontal="right" vertical="center"/>
    </xf>
    <xf numFmtId="166" fontId="30" fillId="25" borderId="19" xfId="0" applyNumberFormat="1" applyFont="1" applyFill="1" applyBorder="1" applyAlignment="1">
      <alignment horizontal="right" vertical="center"/>
    </xf>
    <xf numFmtId="0" fontId="25" fillId="12" borderId="0" xfId="4" applyFont="1" applyFill="1" applyAlignment="1">
      <alignment vertical="center" wrapText="1"/>
    </xf>
    <xf numFmtId="0" fontId="25" fillId="12" borderId="0" xfId="4" applyFont="1" applyFill="1" applyAlignment="1">
      <alignment horizontal="right" vertical="center" wrapText="1"/>
    </xf>
    <xf numFmtId="0" fontId="30" fillId="12" borderId="0" xfId="4" applyFont="1" applyFill="1" applyAlignment="1">
      <alignment vertical="center" wrapText="1"/>
    </xf>
    <xf numFmtId="0" fontId="25" fillId="2" borderId="16" xfId="4" applyFont="1" applyFill="1" applyBorder="1" applyAlignment="1">
      <alignment horizontal="right" vertical="center" wrapText="1"/>
    </xf>
    <xf numFmtId="0" fontId="30" fillId="25" borderId="20" xfId="0" applyFont="1" applyFill="1" applyBorder="1" applyAlignment="1">
      <alignment horizontal="right" vertical="center"/>
    </xf>
    <xf numFmtId="167" fontId="30" fillId="0" borderId="19" xfId="0" applyNumberFormat="1" applyFont="1" applyBorder="1" applyAlignment="1">
      <alignment horizontal="right" vertical="center" wrapText="1"/>
    </xf>
    <xf numFmtId="167" fontId="30" fillId="2" borderId="19" xfId="0" applyNumberFormat="1" applyFont="1" applyFill="1" applyBorder="1" applyAlignment="1">
      <alignment horizontal="right" vertical="center" wrapText="1"/>
    </xf>
    <xf numFmtId="0" fontId="30" fillId="25" borderId="19" xfId="0" applyFont="1" applyFill="1" applyBorder="1" applyAlignment="1">
      <alignment horizontal="right" vertical="center"/>
    </xf>
    <xf numFmtId="167" fontId="30" fillId="2" borderId="20" xfId="0" applyNumberFormat="1" applyFont="1" applyFill="1" applyBorder="1" applyAlignment="1">
      <alignment horizontal="right" vertical="center" wrapText="1"/>
    </xf>
    <xf numFmtId="0" fontId="30" fillId="14" borderId="19" xfId="0" applyFont="1" applyFill="1" applyBorder="1" applyAlignment="1">
      <alignment vertical="center" wrapText="1"/>
    </xf>
    <xf numFmtId="2" fontId="30" fillId="2" borderId="0" xfId="4" applyNumberFormat="1" applyFont="1" applyFill="1" applyAlignment="1">
      <alignment vertical="center" wrapText="1"/>
    </xf>
    <xf numFmtId="0" fontId="30" fillId="25" borderId="0" xfId="0" applyFont="1" applyFill="1" applyAlignment="1">
      <alignment horizontal="right" vertical="center"/>
    </xf>
    <xf numFmtId="166" fontId="30" fillId="25" borderId="19" xfId="0" applyNumberFormat="1" applyFont="1" applyFill="1" applyBorder="1" applyAlignment="1">
      <alignment vertical="center"/>
    </xf>
    <xf numFmtId="0" fontId="56" fillId="21" borderId="0" xfId="4" applyFont="1" applyFill="1" applyAlignment="1">
      <alignment horizontal="right" vertical="center" indent="1"/>
    </xf>
    <xf numFmtId="0" fontId="25" fillId="21" borderId="0" xfId="4" applyFont="1" applyFill="1" applyAlignment="1">
      <alignment horizontal="right" indent="1"/>
    </xf>
    <xf numFmtId="0" fontId="47" fillId="23" borderId="0" xfId="0" applyFont="1" applyFill="1" applyAlignment="1">
      <alignment horizontal="right" vertical="center" wrapText="1"/>
    </xf>
    <xf numFmtId="0" fontId="61" fillId="0" borderId="19" xfId="0" applyFont="1" applyBorder="1" applyAlignment="1">
      <alignment vertical="center" wrapText="1"/>
    </xf>
    <xf numFmtId="0" fontId="61" fillId="0" borderId="19" xfId="0" applyFont="1" applyBorder="1" applyAlignment="1">
      <alignment horizontal="right" vertical="center" wrapText="1"/>
    </xf>
    <xf numFmtId="166" fontId="61" fillId="0" borderId="19" xfId="0" applyNumberFormat="1" applyFont="1" applyBorder="1" applyAlignment="1">
      <alignment vertical="center"/>
    </xf>
    <xf numFmtId="0" fontId="69" fillId="0" borderId="19" xfId="0" applyFont="1" applyBorder="1" applyAlignment="1">
      <alignment vertical="center" wrapText="1"/>
    </xf>
    <xf numFmtId="2" fontId="30" fillId="14" borderId="3" xfId="0" applyNumberFormat="1" applyFont="1" applyFill="1" applyBorder="1" applyAlignment="1">
      <alignment horizontal="right" vertical="center"/>
    </xf>
    <xf numFmtId="4" fontId="30" fillId="0" borderId="3" xfId="0" applyNumberFormat="1" applyFont="1" applyBorder="1" applyAlignment="1">
      <alignment horizontal="right" vertical="center"/>
    </xf>
    <xf numFmtId="4" fontId="30" fillId="14" borderId="3" xfId="0" applyNumberFormat="1" applyFont="1" applyFill="1" applyBorder="1" applyAlignment="1">
      <alignment horizontal="right" vertical="center"/>
    </xf>
    <xf numFmtId="2" fontId="30" fillId="14" borderId="1" xfId="0" applyNumberFormat="1" applyFont="1" applyFill="1" applyBorder="1" applyAlignment="1">
      <alignment horizontal="right" vertical="center"/>
    </xf>
    <xf numFmtId="164" fontId="30" fillId="14" borderId="1" xfId="0" applyNumberFormat="1" applyFont="1" applyFill="1" applyBorder="1" applyAlignment="1">
      <alignment horizontal="right" vertical="center"/>
    </xf>
    <xf numFmtId="172" fontId="30" fillId="0" borderId="1" xfId="0" applyNumberFormat="1" applyFont="1" applyBorder="1" applyAlignment="1">
      <alignment horizontal="right" vertical="center"/>
    </xf>
    <xf numFmtId="9" fontId="30" fillId="25" borderId="0" xfId="8" applyFont="1" applyFill="1" applyAlignment="1">
      <alignment horizontal="right" vertical="center"/>
    </xf>
    <xf numFmtId="172" fontId="30" fillId="14" borderId="1" xfId="0" applyNumberFormat="1" applyFont="1" applyFill="1" applyBorder="1" applyAlignment="1">
      <alignment horizontal="right" vertical="center"/>
    </xf>
    <xf numFmtId="9" fontId="30" fillId="25" borderId="20" xfId="8" applyFont="1" applyFill="1" applyBorder="1" applyAlignment="1">
      <alignment horizontal="right" vertical="center"/>
    </xf>
    <xf numFmtId="171" fontId="30" fillId="0" borderId="1" xfId="0" applyNumberFormat="1" applyFont="1" applyBorder="1" applyAlignment="1">
      <alignment horizontal="right" vertical="center"/>
    </xf>
    <xf numFmtId="171" fontId="30" fillId="0" borderId="1" xfId="20" applyNumberFormat="1" applyFont="1" applyFill="1" applyBorder="1" applyAlignment="1">
      <alignment horizontal="right" vertical="center"/>
    </xf>
    <xf numFmtId="166" fontId="30" fillId="0" borderId="1" xfId="8" applyNumberFormat="1" applyFont="1" applyBorder="1" applyAlignment="1">
      <alignment horizontal="right" vertical="center" wrapText="1"/>
    </xf>
    <xf numFmtId="9" fontId="30" fillId="24" borderId="1" xfId="8" applyFont="1" applyFill="1" applyBorder="1" applyAlignment="1">
      <alignment horizontal="right" vertical="center" wrapText="1"/>
    </xf>
    <xf numFmtId="2" fontId="30" fillId="2" borderId="1" xfId="0" applyNumberFormat="1" applyFont="1" applyFill="1" applyBorder="1" applyAlignment="1">
      <alignment horizontal="right" vertical="center" wrapText="1"/>
    </xf>
    <xf numFmtId="10" fontId="30" fillId="0" borderId="1" xfId="0" applyNumberFormat="1" applyFont="1" applyBorder="1" applyAlignment="1">
      <alignment horizontal="right" vertical="center" wrapText="1"/>
    </xf>
    <xf numFmtId="166" fontId="30" fillId="2" borderId="1" xfId="0" applyNumberFormat="1" applyFont="1" applyFill="1" applyBorder="1" applyAlignment="1">
      <alignment horizontal="right" vertical="center" wrapText="1"/>
    </xf>
    <xf numFmtId="166" fontId="30" fillId="14" borderId="1" xfId="0" applyNumberFormat="1" applyFont="1" applyFill="1" applyBorder="1" applyAlignment="1">
      <alignment horizontal="right" vertical="center"/>
    </xf>
    <xf numFmtId="0" fontId="30" fillId="24" borderId="1" xfId="6" applyNumberFormat="1" applyFont="1" applyFill="1" applyBorder="1" applyAlignment="1">
      <alignment horizontal="right" vertical="center" wrapText="1"/>
    </xf>
    <xf numFmtId="171" fontId="30" fillId="14" borderId="1" xfId="0" applyNumberFormat="1" applyFont="1" applyFill="1" applyBorder="1" applyAlignment="1">
      <alignment horizontal="right" vertical="center"/>
    </xf>
    <xf numFmtId="171" fontId="25" fillId="0" borderId="0" xfId="4" applyNumberFormat="1" applyFont="1" applyAlignment="1">
      <alignment vertical="center"/>
    </xf>
    <xf numFmtId="0" fontId="30" fillId="17" borderId="2" xfId="0" applyFont="1" applyFill="1" applyBorder="1" applyAlignment="1">
      <alignment vertical="center" wrapText="1"/>
    </xf>
    <xf numFmtId="0" fontId="30" fillId="17" borderId="2" xfId="0" applyFont="1" applyFill="1" applyBorder="1" applyAlignment="1">
      <alignment horizontal="right" vertical="center"/>
    </xf>
    <xf numFmtId="0" fontId="30" fillId="12" borderId="2" xfId="0" applyFont="1" applyFill="1" applyBorder="1" applyAlignment="1">
      <alignment horizontal="right" vertical="center"/>
    </xf>
    <xf numFmtId="0" fontId="30" fillId="12" borderId="2" xfId="0" applyFont="1" applyFill="1" applyBorder="1" applyAlignment="1">
      <alignment vertical="center"/>
    </xf>
    <xf numFmtId="0" fontId="30" fillId="17" borderId="2" xfId="0" applyFont="1" applyFill="1" applyBorder="1" applyAlignment="1">
      <alignment vertical="center"/>
    </xf>
    <xf numFmtId="0" fontId="61" fillId="0" borderId="19" xfId="0" applyFont="1" applyBorder="1" applyAlignment="1">
      <alignment horizontal="right" vertical="center"/>
    </xf>
    <xf numFmtId="0" fontId="61" fillId="0" borderId="19" xfId="0" applyFont="1" applyBorder="1" applyAlignment="1">
      <alignment vertical="center"/>
    </xf>
    <xf numFmtId="9" fontId="30" fillId="24" borderId="3" xfId="8" applyFont="1" applyFill="1" applyBorder="1" applyAlignment="1">
      <alignment horizontal="right" vertical="center" wrapText="1"/>
    </xf>
    <xf numFmtId="0" fontId="52" fillId="0" borderId="17" xfId="0" applyFont="1" applyBorder="1" applyAlignment="1">
      <alignment vertical="center"/>
    </xf>
    <xf numFmtId="0" fontId="61" fillId="0" borderId="17" xfId="0" applyFont="1" applyBorder="1" applyAlignment="1">
      <alignment vertical="center" wrapText="1"/>
    </xf>
    <xf numFmtId="3" fontId="30" fillId="0" borderId="17" xfId="0" applyNumberFormat="1" applyFont="1" applyBorder="1" applyAlignment="1">
      <alignment horizontal="right" vertical="center"/>
    </xf>
    <xf numFmtId="168" fontId="30" fillId="0" borderId="17" xfId="0" applyNumberFormat="1" applyFont="1" applyBorder="1" applyAlignment="1">
      <alignment horizontal="right" vertical="center"/>
    </xf>
    <xf numFmtId="4" fontId="30" fillId="0" borderId="17" xfId="0" applyNumberFormat="1" applyFont="1" applyBorder="1" applyAlignment="1">
      <alignment horizontal="right" vertical="center"/>
    </xf>
    <xf numFmtId="9" fontId="30" fillId="0" borderId="17" xfId="8" applyFont="1" applyFill="1" applyBorder="1" applyAlignment="1">
      <alignment vertical="center"/>
    </xf>
    <xf numFmtId="0" fontId="30" fillId="0" borderId="17" xfId="0" applyFont="1" applyBorder="1" applyAlignment="1">
      <alignment vertical="center"/>
    </xf>
    <xf numFmtId="166" fontId="30" fillId="14" borderId="3" xfId="0" applyNumberFormat="1" applyFont="1" applyFill="1" applyBorder="1" applyAlignment="1">
      <alignment horizontal="right" vertical="center"/>
    </xf>
    <xf numFmtId="3" fontId="30" fillId="17" borderId="2" xfId="0" applyNumberFormat="1" applyFont="1" applyFill="1" applyBorder="1" applyAlignment="1">
      <alignment horizontal="right" vertical="center"/>
    </xf>
    <xf numFmtId="166" fontId="30" fillId="17" borderId="0" xfId="8" applyNumberFormat="1" applyFont="1" applyFill="1" applyBorder="1" applyAlignment="1">
      <alignment horizontal="right" vertical="center"/>
    </xf>
    <xf numFmtId="3" fontId="30" fillId="0" borderId="19" xfId="0" applyNumberFormat="1" applyFont="1" applyBorder="1" applyAlignment="1">
      <alignment horizontal="right" vertical="center"/>
    </xf>
    <xf numFmtId="168" fontId="30" fillId="0" borderId="19" xfId="0" applyNumberFormat="1" applyFont="1" applyBorder="1" applyAlignment="1">
      <alignment horizontal="right" vertical="center"/>
    </xf>
    <xf numFmtId="4" fontId="30" fillId="0" borderId="19" xfId="0" applyNumberFormat="1" applyFont="1" applyBorder="1" applyAlignment="1">
      <alignment horizontal="right" vertical="center"/>
    </xf>
    <xf numFmtId="9" fontId="30" fillId="0" borderId="19" xfId="8" applyFont="1" applyFill="1" applyBorder="1" applyAlignment="1">
      <alignment vertical="center"/>
    </xf>
    <xf numFmtId="4" fontId="30" fillId="2" borderId="1" xfId="0" applyNumberFormat="1" applyFont="1" applyFill="1" applyBorder="1" applyAlignment="1">
      <alignment horizontal="right" vertical="center"/>
    </xf>
    <xf numFmtId="3" fontId="30" fillId="17" borderId="1" xfId="0" applyNumberFormat="1" applyFont="1" applyFill="1" applyBorder="1" applyAlignment="1">
      <alignment horizontal="right" vertical="center"/>
    </xf>
    <xf numFmtId="4" fontId="30" fillId="12" borderId="1" xfId="0" applyNumberFormat="1" applyFont="1" applyFill="1" applyBorder="1" applyAlignment="1">
      <alignment horizontal="right" vertical="center"/>
    </xf>
    <xf numFmtId="168" fontId="30" fillId="2" borderId="1" xfId="0" applyNumberFormat="1" applyFont="1" applyFill="1" applyBorder="1" applyAlignment="1">
      <alignment horizontal="right" vertical="center"/>
    </xf>
    <xf numFmtId="4" fontId="30" fillId="17" borderId="1" xfId="0" applyNumberFormat="1" applyFont="1" applyFill="1" applyBorder="1" applyAlignment="1">
      <alignment horizontal="right" vertical="center"/>
    </xf>
    <xf numFmtId="0" fontId="25" fillId="0" borderId="0" xfId="4" applyFont="1" applyAlignment="1">
      <alignment horizontal="right" vertical="center" indent="1"/>
    </xf>
    <xf numFmtId="0" fontId="25" fillId="0" borderId="0" xfId="4" applyFont="1" applyAlignment="1">
      <alignment horizontal="right" indent="1"/>
    </xf>
    <xf numFmtId="0" fontId="25" fillId="15" borderId="0" xfId="4" applyFont="1" applyFill="1" applyAlignment="1">
      <alignment horizontal="left" indent="1"/>
    </xf>
    <xf numFmtId="0" fontId="25" fillId="15" borderId="0" xfId="4" applyFont="1" applyFill="1" applyAlignment="1">
      <alignment vertical="center"/>
    </xf>
    <xf numFmtId="0" fontId="30" fillId="14" borderId="0" xfId="0" applyFont="1" applyFill="1" applyAlignment="1">
      <alignment vertical="center" wrapText="1"/>
    </xf>
    <xf numFmtId="1" fontId="30" fillId="14" borderId="1" xfId="0" applyNumberFormat="1" applyFont="1" applyFill="1" applyBorder="1" applyAlignment="1">
      <alignment horizontal="right" vertical="center"/>
    </xf>
    <xf numFmtId="1" fontId="30" fillId="0" borderId="1" xfId="0" applyNumberFormat="1" applyFont="1" applyBorder="1" applyAlignment="1">
      <alignment horizontal="right" vertical="center"/>
    </xf>
    <xf numFmtId="9" fontId="30" fillId="0" borderId="1" xfId="6" applyFont="1" applyBorder="1" applyAlignment="1">
      <alignment horizontal="right" vertical="center" wrapText="1"/>
    </xf>
    <xf numFmtId="9" fontId="30" fillId="14" borderId="1" xfId="6" applyFont="1" applyFill="1" applyBorder="1" applyAlignment="1">
      <alignment horizontal="right" vertical="center"/>
    </xf>
    <xf numFmtId="9" fontId="30" fillId="0" borderId="1" xfId="6" applyFont="1" applyBorder="1" applyAlignment="1">
      <alignment horizontal="right" vertical="center"/>
    </xf>
    <xf numFmtId="0" fontId="30" fillId="25" borderId="17" xfId="0" applyFont="1" applyFill="1" applyBorder="1" applyAlignment="1">
      <alignment horizontal="right" vertical="center"/>
    </xf>
    <xf numFmtId="0" fontId="53" fillId="14" borderId="1" xfId="0" applyFont="1" applyFill="1" applyBorder="1" applyAlignment="1">
      <alignment vertical="center"/>
    </xf>
    <xf numFmtId="0" fontId="67" fillId="0" borderId="0" xfId="0" applyFont="1" applyAlignment="1">
      <alignment vertical="center" wrapText="1"/>
    </xf>
    <xf numFmtId="3" fontId="53" fillId="14" borderId="1" xfId="0" applyNumberFormat="1" applyFont="1" applyFill="1" applyBorder="1" applyAlignment="1">
      <alignment horizontal="right" vertical="center"/>
    </xf>
    <xf numFmtId="3" fontId="53" fillId="0" borderId="1" xfId="0" applyNumberFormat="1" applyFont="1" applyBorder="1" applyAlignment="1">
      <alignment horizontal="right" vertical="center"/>
    </xf>
    <xf numFmtId="0" fontId="53" fillId="14" borderId="1" xfId="0" applyFont="1" applyFill="1" applyBorder="1" applyAlignment="1">
      <alignment horizontal="right" vertical="center"/>
    </xf>
    <xf numFmtId="0" fontId="53" fillId="0" borderId="0" xfId="0" applyFont="1" applyAlignment="1">
      <alignment vertical="center" wrapText="1"/>
    </xf>
    <xf numFmtId="1" fontId="53" fillId="14" borderId="1" xfId="0" applyNumberFormat="1" applyFont="1" applyFill="1" applyBorder="1" applyAlignment="1">
      <alignment horizontal="right" vertical="center"/>
    </xf>
    <xf numFmtId="1" fontId="53" fillId="0" borderId="1" xfId="0" applyNumberFormat="1" applyFont="1" applyBorder="1" applyAlignment="1">
      <alignment horizontal="right" vertical="center"/>
    </xf>
    <xf numFmtId="168" fontId="30" fillId="24" borderId="20" xfId="0" applyNumberFormat="1" applyFont="1" applyFill="1" applyBorder="1" applyAlignment="1">
      <alignment horizontal="right" vertical="center" wrapText="1"/>
    </xf>
    <xf numFmtId="0" fontId="50" fillId="0" borderId="1" xfId="0" applyFont="1" applyBorder="1" applyAlignment="1">
      <alignment vertical="center" wrapText="1"/>
    </xf>
    <xf numFmtId="4" fontId="50" fillId="0" borderId="1" xfId="0" applyNumberFormat="1" applyFont="1" applyBorder="1" applyAlignment="1">
      <alignment horizontal="right" vertical="center"/>
    </xf>
    <xf numFmtId="166" fontId="30" fillId="33" borderId="18" xfId="0" applyNumberFormat="1" applyFont="1" applyFill="1" applyBorder="1" applyAlignment="1">
      <alignment horizontal="right" vertical="center"/>
    </xf>
    <xf numFmtId="0" fontId="57" fillId="0" borderId="1" xfId="0" applyFont="1" applyBorder="1" applyAlignment="1">
      <alignment vertical="center" wrapText="1"/>
    </xf>
    <xf numFmtId="166" fontId="30" fillId="25" borderId="18" xfId="0" applyNumberFormat="1" applyFont="1" applyFill="1" applyBorder="1" applyAlignment="1">
      <alignment horizontal="right" vertical="center"/>
    </xf>
    <xf numFmtId="166" fontId="30" fillId="33" borderId="0" xfId="0" applyNumberFormat="1" applyFont="1" applyFill="1" applyAlignment="1">
      <alignment horizontal="right" vertical="center"/>
    </xf>
    <xf numFmtId="0" fontId="30" fillId="12" borderId="0" xfId="0" applyFont="1" applyFill="1" applyAlignment="1">
      <alignment vertical="center" wrapText="1"/>
    </xf>
    <xf numFmtId="9" fontId="30" fillId="17" borderId="1" xfId="6" applyFont="1" applyFill="1" applyBorder="1" applyAlignment="1">
      <alignment horizontal="right" vertical="center"/>
    </xf>
    <xf numFmtId="9" fontId="30" fillId="12" borderId="1" xfId="6" applyFont="1" applyFill="1" applyBorder="1" applyAlignment="1">
      <alignment horizontal="right" vertical="center"/>
    </xf>
    <xf numFmtId="0" fontId="51" fillId="17" borderId="1" xfId="0" applyFont="1" applyFill="1" applyBorder="1" applyAlignment="1">
      <alignment vertical="center"/>
    </xf>
    <xf numFmtId="9" fontId="30" fillId="14" borderId="1" xfId="0" applyNumberFormat="1" applyFont="1" applyFill="1" applyBorder="1" applyAlignment="1">
      <alignment horizontal="right" vertical="center"/>
    </xf>
    <xf numFmtId="0" fontId="35" fillId="12" borderId="0" xfId="0" applyFont="1" applyFill="1" applyAlignment="1">
      <alignment vertical="center" wrapText="1"/>
    </xf>
    <xf numFmtId="0" fontId="35" fillId="17" borderId="1" xfId="0" applyFont="1" applyFill="1" applyBorder="1" applyAlignment="1">
      <alignment horizontal="right" vertical="center"/>
    </xf>
    <xf numFmtId="0" fontId="71" fillId="17" borderId="1" xfId="0" applyFont="1" applyFill="1" applyBorder="1" applyAlignment="1">
      <alignment vertical="center" wrapText="1"/>
    </xf>
    <xf numFmtId="0" fontId="53" fillId="33" borderId="17" xfId="0" applyFont="1" applyFill="1" applyBorder="1" applyAlignment="1">
      <alignment horizontal="right" vertical="center"/>
    </xf>
    <xf numFmtId="0" fontId="57" fillId="14" borderId="1" xfId="0" applyFont="1" applyFill="1" applyBorder="1" applyAlignment="1">
      <alignment vertical="center" wrapText="1"/>
    </xf>
    <xf numFmtId="0" fontId="57" fillId="0" borderId="0" xfId="0" applyFont="1" applyAlignment="1">
      <alignment vertical="center" wrapText="1"/>
    </xf>
    <xf numFmtId="0" fontId="30" fillId="17" borderId="0" xfId="0" applyFont="1" applyFill="1" applyAlignment="1">
      <alignment vertical="center" wrapText="1"/>
    </xf>
    <xf numFmtId="167" fontId="30" fillId="12" borderId="0" xfId="0" applyNumberFormat="1" applyFont="1" applyFill="1" applyAlignment="1">
      <alignment horizontal="right" vertical="center" wrapText="1"/>
    </xf>
    <xf numFmtId="0" fontId="47" fillId="2" borderId="0" xfId="4" applyFont="1" applyFill="1" applyAlignment="1">
      <alignment vertical="center"/>
    </xf>
    <xf numFmtId="0" fontId="53" fillId="2" borderId="19" xfId="4" applyFont="1" applyFill="1" applyBorder="1" applyAlignment="1">
      <alignment horizontal="left" vertical="center" wrapText="1"/>
    </xf>
    <xf numFmtId="0" fontId="53" fillId="2" borderId="19" xfId="4" applyFont="1" applyFill="1" applyBorder="1" applyAlignment="1">
      <alignment vertical="center" wrapText="1"/>
    </xf>
    <xf numFmtId="0" fontId="40" fillId="2" borderId="19" xfId="4" applyFont="1" applyFill="1" applyBorder="1" applyAlignment="1">
      <alignment horizontal="right" vertical="center"/>
    </xf>
    <xf numFmtId="9" fontId="31" fillId="2" borderId="19" xfId="4" applyNumberFormat="1" applyFont="1" applyFill="1" applyBorder="1" applyAlignment="1">
      <alignment horizontal="right" vertical="center"/>
    </xf>
    <xf numFmtId="9" fontId="72" fillId="2" borderId="19" xfId="4" applyNumberFormat="1" applyFont="1" applyFill="1" applyBorder="1" applyAlignment="1">
      <alignment horizontal="right" vertical="center"/>
    </xf>
    <xf numFmtId="9" fontId="72" fillId="30" borderId="19" xfId="4" applyNumberFormat="1" applyFont="1" applyFill="1" applyBorder="1" applyAlignment="1">
      <alignment horizontal="right" vertical="center"/>
    </xf>
    <xf numFmtId="0" fontId="68" fillId="2" borderId="19" xfId="4" applyFont="1" applyFill="1" applyBorder="1" applyAlignment="1">
      <alignment vertical="center" wrapText="1"/>
    </xf>
    <xf numFmtId="0" fontId="25" fillId="0" borderId="20" xfId="4" applyFont="1" applyBorder="1" applyAlignment="1">
      <alignment horizontal="right" vertical="center" wrapText="1"/>
    </xf>
    <xf numFmtId="0" fontId="25" fillId="0" borderId="20" xfId="4" applyFont="1" applyBorder="1" applyAlignment="1">
      <alignment horizontal="right" vertical="center"/>
    </xf>
    <xf numFmtId="0" fontId="25" fillId="0" borderId="19" xfId="4" applyFont="1" applyBorder="1" applyAlignment="1">
      <alignment horizontal="right" vertical="center" wrapText="1"/>
    </xf>
    <xf numFmtId="4" fontId="50" fillId="14" borderId="3" xfId="6" applyNumberFormat="1" applyFont="1" applyFill="1" applyBorder="1" applyAlignment="1">
      <alignment horizontal="right" vertical="center"/>
    </xf>
    <xf numFmtId="4" fontId="50" fillId="0" borderId="3" xfId="6" applyNumberFormat="1" applyFont="1" applyFill="1" applyBorder="1" applyAlignment="1">
      <alignment horizontal="right" vertical="center"/>
    </xf>
    <xf numFmtId="0" fontId="50" fillId="0" borderId="0" xfId="0" applyFont="1" applyAlignment="1">
      <alignment vertical="center" wrapText="1"/>
    </xf>
    <xf numFmtId="0" fontId="50" fillId="14" borderId="1" xfId="6" applyNumberFormat="1" applyFont="1" applyFill="1" applyBorder="1" applyAlignment="1">
      <alignment horizontal="right" vertical="center"/>
    </xf>
    <xf numFmtId="10" fontId="50" fillId="14" borderId="1" xfId="6" applyNumberFormat="1" applyFont="1" applyFill="1" applyBorder="1" applyAlignment="1">
      <alignment horizontal="right" vertical="center"/>
    </xf>
    <xf numFmtId="10" fontId="50" fillId="0" borderId="1" xfId="6" applyNumberFormat="1" applyFont="1" applyFill="1" applyBorder="1" applyAlignment="1">
      <alignment horizontal="right" vertical="center"/>
    </xf>
    <xf numFmtId="4" fontId="50" fillId="14" borderId="1" xfId="6" applyNumberFormat="1" applyFont="1" applyFill="1" applyBorder="1" applyAlignment="1">
      <alignment horizontal="right" vertical="center"/>
    </xf>
    <xf numFmtId="4" fontId="50" fillId="0" borderId="1" xfId="6" applyNumberFormat="1" applyFont="1" applyFill="1" applyBorder="1" applyAlignment="1">
      <alignment horizontal="right" vertical="center"/>
    </xf>
    <xf numFmtId="43" fontId="30" fillId="14" borderId="1" xfId="20" applyFont="1" applyFill="1" applyBorder="1" applyAlignment="1">
      <alignment horizontal="right" vertical="center"/>
    </xf>
    <xf numFmtId="4" fontId="30" fillId="0" borderId="1" xfId="6" applyNumberFormat="1" applyFont="1" applyFill="1" applyBorder="1" applyAlignment="1">
      <alignment horizontal="right" vertical="center"/>
    </xf>
    <xf numFmtId="4" fontId="30" fillId="14" borderId="1" xfId="6" applyNumberFormat="1" applyFont="1" applyFill="1" applyBorder="1" applyAlignment="1">
      <alignment horizontal="right" vertical="center"/>
    </xf>
    <xf numFmtId="4" fontId="30" fillId="14" borderId="19" xfId="0" applyNumberFormat="1" applyFont="1" applyFill="1" applyBorder="1" applyAlignment="1">
      <alignment horizontal="right" vertical="center"/>
    </xf>
    <xf numFmtId="4" fontId="30" fillId="14" borderId="19" xfId="6" applyNumberFormat="1" applyFont="1" applyFill="1" applyBorder="1" applyAlignment="1">
      <alignment horizontal="right" vertical="center"/>
    </xf>
    <xf numFmtId="0" fontId="30" fillId="14" borderId="19" xfId="0" applyFont="1" applyFill="1" applyBorder="1" applyAlignment="1">
      <alignment vertical="center"/>
    </xf>
    <xf numFmtId="4" fontId="30" fillId="14" borderId="20" xfId="0" applyNumberFormat="1" applyFont="1" applyFill="1" applyBorder="1" applyAlignment="1">
      <alignment horizontal="right" vertical="center"/>
    </xf>
    <xf numFmtId="4" fontId="30" fillId="14" borderId="20" xfId="6" applyNumberFormat="1" applyFont="1" applyFill="1" applyBorder="1" applyAlignment="1">
      <alignment horizontal="right" vertical="center"/>
    </xf>
    <xf numFmtId="4" fontId="30" fillId="0" borderId="20" xfId="0" applyNumberFormat="1" applyFont="1" applyBorder="1" applyAlignment="1">
      <alignment horizontal="right" vertical="center"/>
    </xf>
    <xf numFmtId="2" fontId="30" fillId="0" borderId="1" xfId="6" applyNumberFormat="1" applyFont="1" applyFill="1" applyBorder="1" applyAlignment="1">
      <alignment horizontal="right" vertical="center"/>
    </xf>
    <xf numFmtId="0" fontId="50" fillId="14" borderId="17" xfId="0" applyFont="1" applyFill="1" applyBorder="1" applyAlignment="1">
      <alignment vertical="center" wrapText="1"/>
    </xf>
    <xf numFmtId="4" fontId="50" fillId="0" borderId="19" xfId="0" applyNumberFormat="1" applyFont="1" applyBorder="1" applyAlignment="1">
      <alignment horizontal="right" vertical="center"/>
    </xf>
    <xf numFmtId="4" fontId="50" fillId="0" borderId="19" xfId="6" applyNumberFormat="1" applyFont="1" applyFill="1" applyBorder="1" applyAlignment="1">
      <alignment horizontal="right" vertical="center"/>
    </xf>
    <xf numFmtId="166" fontId="50" fillId="33" borderId="19" xfId="0" applyNumberFormat="1" applyFont="1" applyFill="1" applyBorder="1" applyAlignment="1">
      <alignment vertical="center"/>
    </xf>
    <xf numFmtId="0" fontId="50" fillId="0" borderId="19" xfId="4" applyFont="1" applyBorder="1" applyAlignment="1">
      <alignment vertical="center" wrapText="1"/>
    </xf>
    <xf numFmtId="0" fontId="54" fillId="12" borderId="0" xfId="0" applyFont="1" applyFill="1" applyAlignment="1">
      <alignment vertical="center" wrapText="1"/>
    </xf>
    <xf numFmtId="0" fontId="30" fillId="14" borderId="1" xfId="6" applyNumberFormat="1" applyFont="1" applyFill="1" applyBorder="1" applyAlignment="1">
      <alignment horizontal="right" vertical="center"/>
    </xf>
    <xf numFmtId="4" fontId="72" fillId="14" borderId="20" xfId="0" applyNumberFormat="1" applyFont="1" applyFill="1" applyBorder="1" applyAlignment="1">
      <alignment horizontal="right" vertical="center"/>
    </xf>
    <xf numFmtId="4" fontId="66" fillId="14" borderId="20" xfId="0" applyNumberFormat="1" applyFont="1" applyFill="1" applyBorder="1" applyAlignment="1">
      <alignment horizontal="left" vertical="center"/>
    </xf>
    <xf numFmtId="0" fontId="66" fillId="14" borderId="20" xfId="0" applyFont="1" applyFill="1" applyBorder="1" applyAlignment="1">
      <alignment horizontal="left" vertical="center"/>
    </xf>
    <xf numFmtId="4" fontId="72" fillId="14" borderId="19" xfId="0" applyNumberFormat="1" applyFont="1" applyFill="1" applyBorder="1" applyAlignment="1">
      <alignment horizontal="right" vertical="center"/>
    </xf>
    <xf numFmtId="0" fontId="30" fillId="17" borderId="3" xfId="0" applyFont="1" applyFill="1" applyBorder="1" applyAlignment="1">
      <alignment horizontal="right" vertical="center"/>
    </xf>
    <xf numFmtId="0" fontId="30" fillId="17" borderId="3" xfId="0" applyFont="1" applyFill="1" applyBorder="1" applyAlignment="1">
      <alignment vertical="center" wrapText="1"/>
    </xf>
    <xf numFmtId="0" fontId="30" fillId="17" borderId="1" xfId="0" applyFont="1" applyFill="1" applyBorder="1" applyAlignment="1">
      <alignment horizontal="right" vertical="center"/>
    </xf>
    <xf numFmtId="4" fontId="50" fillId="14" borderId="1" xfId="0" applyNumberFormat="1" applyFont="1" applyFill="1" applyBorder="1" applyAlignment="1">
      <alignment horizontal="right" vertical="center"/>
    </xf>
    <xf numFmtId="166" fontId="50" fillId="25" borderId="20" xfId="0" applyNumberFormat="1" applyFont="1" applyFill="1" applyBorder="1" applyAlignment="1">
      <alignment vertical="center"/>
    </xf>
    <xf numFmtId="166" fontId="50" fillId="25" borderId="19" xfId="0" applyNumberFormat="1" applyFont="1" applyFill="1" applyBorder="1" applyAlignment="1">
      <alignment vertical="center"/>
    </xf>
    <xf numFmtId="0" fontId="75" fillId="14" borderId="0" xfId="0" applyFont="1" applyFill="1" applyAlignment="1">
      <alignment horizontal="left" vertical="center"/>
    </xf>
    <xf numFmtId="4" fontId="75" fillId="14" borderId="0" xfId="0" applyNumberFormat="1" applyFont="1" applyFill="1" applyAlignment="1">
      <alignment horizontal="right" vertical="center"/>
    </xf>
    <xf numFmtId="166" fontId="50" fillId="33" borderId="20" xfId="0" applyNumberFormat="1" applyFont="1" applyFill="1" applyBorder="1" applyAlignment="1">
      <alignment vertical="center"/>
    </xf>
    <xf numFmtId="4" fontId="30" fillId="2" borderId="1" xfId="6" applyNumberFormat="1" applyFont="1" applyFill="1" applyBorder="1" applyAlignment="1">
      <alignment horizontal="right" vertical="center"/>
    </xf>
    <xf numFmtId="166" fontId="50" fillId="24" borderId="0" xfId="0" applyNumberFormat="1" applyFont="1" applyFill="1" applyAlignment="1">
      <alignment vertical="center"/>
    </xf>
    <xf numFmtId="4" fontId="30" fillId="0" borderId="0" xfId="2" applyNumberFormat="1" applyFont="1" applyAlignment="1">
      <alignment horizontal="right" wrapText="1" indent="1"/>
    </xf>
    <xf numFmtId="4" fontId="30" fillId="0" borderId="0" xfId="4" applyNumberFormat="1" applyFont="1" applyAlignment="1">
      <alignment vertical="center" wrapText="1"/>
    </xf>
    <xf numFmtId="9" fontId="30" fillId="24" borderId="17" xfId="6" applyFont="1" applyFill="1" applyBorder="1" applyAlignment="1">
      <alignment horizontal="right" vertical="center" wrapText="1"/>
    </xf>
    <xf numFmtId="0" fontId="75" fillId="14" borderId="20" xfId="0" applyFont="1" applyFill="1" applyBorder="1" applyAlignment="1">
      <alignment horizontal="left" vertical="center"/>
    </xf>
    <xf numFmtId="4" fontId="50" fillId="0" borderId="20" xfId="0" applyNumberFormat="1" applyFont="1" applyBorder="1" applyAlignment="1">
      <alignment horizontal="right" vertical="center"/>
    </xf>
    <xf numFmtId="4" fontId="50" fillId="14" borderId="20" xfId="0" applyNumberFormat="1" applyFont="1" applyFill="1" applyBorder="1" applyAlignment="1">
      <alignment horizontal="right" vertical="center"/>
    </xf>
    <xf numFmtId="4" fontId="54" fillId="12" borderId="0" xfId="4" applyNumberFormat="1" applyFont="1" applyFill="1" applyAlignment="1">
      <alignment vertical="center"/>
    </xf>
    <xf numFmtId="4" fontId="25" fillId="12" borderId="0" xfId="4" applyNumberFormat="1" applyFont="1" applyFill="1" applyAlignment="1">
      <alignment vertical="center"/>
    </xf>
    <xf numFmtId="4" fontId="30" fillId="12" borderId="0" xfId="0" applyNumberFormat="1" applyFont="1" applyFill="1" applyAlignment="1">
      <alignment horizontal="right" vertical="center"/>
    </xf>
    <xf numFmtId="1" fontId="25" fillId="12" borderId="0" xfId="4" applyNumberFormat="1" applyFont="1" applyFill="1" applyAlignment="1">
      <alignment horizontal="right" vertical="center" wrapText="1"/>
    </xf>
    <xf numFmtId="4" fontId="50" fillId="0" borderId="0" xfId="4" applyNumberFormat="1" applyFont="1" applyAlignment="1">
      <alignment vertical="center" wrapText="1"/>
    </xf>
    <xf numFmtId="4" fontId="50" fillId="2" borderId="0" xfId="4" applyNumberFormat="1" applyFont="1" applyFill="1" applyAlignment="1">
      <alignment vertical="center"/>
    </xf>
    <xf numFmtId="43" fontId="30" fillId="0" borderId="0" xfId="20" applyFont="1" applyFill="1" applyAlignment="1">
      <alignment vertical="center"/>
    </xf>
    <xf numFmtId="4" fontId="30" fillId="0" borderId="0" xfId="4" applyNumberFormat="1" applyFont="1" applyAlignment="1">
      <alignment vertical="center"/>
    </xf>
    <xf numFmtId="43" fontId="50" fillId="0" borderId="0" xfId="20" applyFont="1" applyFill="1" applyAlignment="1">
      <alignment vertical="center"/>
    </xf>
    <xf numFmtId="2" fontId="25" fillId="12" borderId="0" xfId="4" applyNumberFormat="1" applyFont="1" applyFill="1" applyAlignment="1">
      <alignment horizontal="right" vertical="center" wrapText="1"/>
    </xf>
    <xf numFmtId="0" fontId="30" fillId="12" borderId="0" xfId="4" applyFont="1" applyFill="1" applyAlignment="1">
      <alignment horizontal="center" vertical="center" wrapText="1"/>
    </xf>
    <xf numFmtId="4" fontId="30" fillId="14" borderId="0" xfId="0" applyNumberFormat="1" applyFont="1" applyFill="1" applyAlignment="1">
      <alignment horizontal="right" vertical="center"/>
    </xf>
    <xf numFmtId="0" fontId="25" fillId="24" borderId="0" xfId="4" applyFont="1" applyFill="1" applyAlignment="1">
      <alignment horizontal="right" vertical="center"/>
    </xf>
    <xf numFmtId="0" fontId="72" fillId="14" borderId="20" xfId="0" applyFont="1" applyFill="1" applyBorder="1" applyAlignment="1">
      <alignment horizontal="left" vertical="center" wrapText="1"/>
    </xf>
    <xf numFmtId="0" fontId="72" fillId="14" borderId="19" xfId="0" applyFont="1" applyFill="1" applyBorder="1" applyAlignment="1">
      <alignment horizontal="left" vertical="center" wrapText="1"/>
    </xf>
    <xf numFmtId="0" fontId="70" fillId="14" borderId="1" xfId="0" applyFont="1" applyFill="1" applyBorder="1" applyAlignment="1">
      <alignment vertical="center" wrapText="1"/>
    </xf>
    <xf numFmtId="0" fontId="50" fillId="14" borderId="1" xfId="0" applyFont="1" applyFill="1" applyBorder="1" applyAlignment="1">
      <alignment horizontal="right" vertical="center"/>
    </xf>
    <xf numFmtId="0" fontId="51" fillId="0" borderId="3" xfId="0" applyFont="1" applyBorder="1" applyAlignment="1">
      <alignment vertical="center" wrapText="1"/>
    </xf>
    <xf numFmtId="0" fontId="43" fillId="26" borderId="8" xfId="0" applyFont="1" applyFill="1" applyBorder="1" applyAlignment="1">
      <alignment horizontal="center"/>
    </xf>
    <xf numFmtId="0" fontId="30" fillId="2" borderId="0" xfId="0" applyFont="1" applyFill="1" applyAlignment="1">
      <alignment wrapText="1"/>
    </xf>
    <xf numFmtId="0" fontId="43" fillId="26" borderId="8" xfId="0" applyFont="1" applyFill="1" applyBorder="1" applyAlignment="1">
      <alignment horizontal="center" vertical="center"/>
    </xf>
    <xf numFmtId="166" fontId="30" fillId="17" borderId="20" xfId="0" applyNumberFormat="1" applyFont="1" applyFill="1" applyBorder="1" applyAlignment="1">
      <alignment vertical="center"/>
    </xf>
    <xf numFmtId="2" fontId="30" fillId="2" borderId="17" xfId="0" applyNumberFormat="1" applyFont="1" applyFill="1" applyBorder="1" applyAlignment="1">
      <alignment vertical="center" wrapText="1"/>
    </xf>
    <xf numFmtId="2" fontId="30" fillId="2" borderId="20" xfId="0" applyNumberFormat="1" applyFont="1" applyFill="1" applyBorder="1" applyAlignment="1">
      <alignment vertical="center" wrapText="1"/>
    </xf>
    <xf numFmtId="0" fontId="30" fillId="2" borderId="20" xfId="0" applyFont="1" applyFill="1" applyBorder="1" applyAlignment="1">
      <alignment vertical="center" wrapText="1"/>
    </xf>
    <xf numFmtId="166" fontId="30" fillId="2" borderId="1" xfId="6" applyNumberFormat="1" applyFont="1" applyFill="1" applyBorder="1" applyAlignment="1">
      <alignment vertical="center" wrapText="1"/>
    </xf>
    <xf numFmtId="166" fontId="30" fillId="14" borderId="1" xfId="6" applyNumberFormat="1" applyFont="1" applyFill="1" applyBorder="1" applyAlignment="1">
      <alignment vertical="center"/>
    </xf>
    <xf numFmtId="10" fontId="30" fillId="14" borderId="1" xfId="6" applyNumberFormat="1" applyFont="1" applyFill="1" applyBorder="1" applyAlignment="1">
      <alignment vertical="center"/>
    </xf>
    <xf numFmtId="10" fontId="30" fillId="2" borderId="1" xfId="6" applyNumberFormat="1" applyFont="1" applyFill="1" applyBorder="1" applyAlignment="1">
      <alignment vertical="center" wrapText="1"/>
    </xf>
    <xf numFmtId="9" fontId="30" fillId="2" borderId="1" xfId="6" applyFont="1" applyFill="1" applyBorder="1" applyAlignment="1">
      <alignment vertical="center" wrapText="1"/>
    </xf>
    <xf numFmtId="0" fontId="30" fillId="2" borderId="20" xfId="4" applyFont="1" applyFill="1" applyBorder="1" applyAlignment="1">
      <alignment vertical="center"/>
    </xf>
    <xf numFmtId="49" fontId="30" fillId="30" borderId="1" xfId="0" applyNumberFormat="1" applyFont="1" applyFill="1" applyBorder="1" applyAlignment="1">
      <alignment horizontal="right" vertical="center" wrapText="1"/>
    </xf>
    <xf numFmtId="0" fontId="30" fillId="14" borderId="29" xfId="0" applyFont="1" applyFill="1" applyBorder="1" applyAlignment="1">
      <alignment vertical="center"/>
    </xf>
    <xf numFmtId="171" fontId="30" fillId="0" borderId="0" xfId="0" applyNumberFormat="1" applyFont="1" applyAlignment="1">
      <alignment horizontal="right" vertical="center"/>
    </xf>
    <xf numFmtId="166" fontId="30" fillId="0" borderId="29" xfId="8" applyNumberFormat="1" applyFont="1" applyBorder="1" applyAlignment="1">
      <alignment horizontal="right" vertical="center" wrapText="1"/>
    </xf>
    <xf numFmtId="171" fontId="30" fillId="0" borderId="17" xfId="0" applyNumberFormat="1" applyFont="1" applyBorder="1" applyAlignment="1">
      <alignment horizontal="right" vertical="center"/>
    </xf>
    <xf numFmtId="171" fontId="30" fillId="0" borderId="17" xfId="20" applyNumberFormat="1" applyFont="1" applyFill="1" applyBorder="1" applyAlignment="1">
      <alignment horizontal="right" vertical="center"/>
    </xf>
    <xf numFmtId="9" fontId="30" fillId="0" borderId="20" xfId="8" applyFont="1" applyFill="1" applyBorder="1" applyAlignment="1">
      <alignment horizontal="right" vertical="center"/>
    </xf>
    <xf numFmtId="4" fontId="30" fillId="2" borderId="19" xfId="0" applyNumberFormat="1" applyFont="1" applyFill="1" applyBorder="1" applyAlignment="1">
      <alignment horizontal="right" vertical="center"/>
    </xf>
    <xf numFmtId="4" fontId="30" fillId="2" borderId="20" xfId="0" applyNumberFormat="1" applyFont="1" applyFill="1" applyBorder="1" applyAlignment="1">
      <alignment horizontal="right" vertical="center"/>
    </xf>
    <xf numFmtId="0" fontId="51" fillId="2" borderId="1" xfId="0" applyFont="1" applyFill="1" applyBorder="1" applyAlignment="1">
      <alignment vertical="center" wrapText="1"/>
    </xf>
    <xf numFmtId="4" fontId="50" fillId="2" borderId="1" xfId="0" applyNumberFormat="1" applyFont="1" applyFill="1" applyBorder="1" applyAlignment="1">
      <alignment horizontal="right" vertical="center"/>
    </xf>
    <xf numFmtId="4" fontId="30" fillId="2" borderId="0" xfId="0" applyNumberFormat="1" applyFont="1" applyFill="1" applyAlignment="1">
      <alignment horizontal="right" vertical="center"/>
    </xf>
    <xf numFmtId="4" fontId="30" fillId="0" borderId="17" xfId="4" applyNumberFormat="1" applyFont="1" applyBorder="1" applyAlignment="1">
      <alignment vertical="center" wrapText="1"/>
    </xf>
    <xf numFmtId="2" fontId="53" fillId="0" borderId="0" xfId="4" applyNumberFormat="1" applyFont="1" applyAlignment="1">
      <alignment horizontal="right" vertical="center"/>
    </xf>
    <xf numFmtId="0" fontId="51" fillId="2" borderId="30" xfId="4" applyFont="1" applyFill="1" applyBorder="1" applyAlignment="1">
      <alignment vertical="center" wrapText="1"/>
    </xf>
    <xf numFmtId="0" fontId="54" fillId="17" borderId="0" xfId="0" applyFont="1" applyFill="1" applyAlignment="1">
      <alignment horizontal="right" vertical="center"/>
    </xf>
    <xf numFmtId="0" fontId="47" fillId="17" borderId="19" xfId="0" applyFont="1" applyFill="1" applyBorder="1" applyAlignment="1">
      <alignment vertical="center"/>
    </xf>
    <xf numFmtId="0" fontId="76" fillId="16" borderId="20" xfId="4" applyFont="1" applyFill="1" applyBorder="1" applyAlignment="1">
      <alignment horizontal="left" vertical="center" wrapText="1"/>
    </xf>
    <xf numFmtId="0" fontId="47" fillId="17" borderId="6" xfId="0" applyFont="1" applyFill="1" applyBorder="1" applyAlignment="1">
      <alignment vertical="center"/>
    </xf>
    <xf numFmtId="0" fontId="40" fillId="2" borderId="8" xfId="0" applyFont="1" applyFill="1" applyBorder="1" applyAlignment="1">
      <alignment horizontal="center" vertical="center" wrapText="1"/>
    </xf>
    <xf numFmtId="0" fontId="6" fillId="2" borderId="0" xfId="0" applyFont="1" applyFill="1" applyAlignment="1">
      <alignment vertical="center"/>
    </xf>
    <xf numFmtId="0" fontId="51" fillId="0" borderId="0" xfId="0" applyFont="1" applyAlignment="1">
      <alignment horizontal="left" vertical="center" wrapText="1"/>
    </xf>
    <xf numFmtId="0" fontId="68" fillId="14" borderId="0" xfId="0" applyFont="1" applyFill="1" applyAlignment="1">
      <alignment horizontal="left" vertical="center" wrapText="1"/>
    </xf>
    <xf numFmtId="0" fontId="40" fillId="0" borderId="8" xfId="0" applyFont="1" applyBorder="1" applyAlignment="1">
      <alignment horizontal="center" vertical="center" wrapText="1"/>
    </xf>
    <xf numFmtId="0" fontId="30" fillId="14" borderId="20" xfId="0" applyFont="1" applyFill="1" applyBorder="1" applyAlignment="1">
      <alignment horizontal="center" vertical="center"/>
    </xf>
    <xf numFmtId="3" fontId="30" fillId="2" borderId="1" xfId="0" applyNumberFormat="1" applyFont="1" applyFill="1" applyBorder="1" applyAlignment="1">
      <alignment horizontal="center" vertical="center"/>
    </xf>
    <xf numFmtId="3" fontId="30" fillId="2" borderId="0" xfId="0" applyNumberFormat="1" applyFont="1" applyFill="1" applyAlignment="1">
      <alignment vertical="center"/>
    </xf>
    <xf numFmtId="0" fontId="30" fillId="14" borderId="0" xfId="0" applyFont="1" applyFill="1" applyAlignment="1">
      <alignment horizontal="center" vertical="center"/>
    </xf>
    <xf numFmtId="3" fontId="30" fillId="2" borderId="0" xfId="0" applyNumberFormat="1" applyFont="1" applyFill="1" applyAlignment="1">
      <alignment horizontal="center" vertical="center"/>
    </xf>
    <xf numFmtId="9" fontId="25" fillId="0" borderId="0" xfId="6" applyFont="1" applyAlignment="1">
      <alignment vertical="center" wrapText="1"/>
    </xf>
    <xf numFmtId="9" fontId="25" fillId="2" borderId="0" xfId="6" applyFont="1" applyFill="1" applyAlignment="1">
      <alignment vertical="center" wrapText="1"/>
    </xf>
    <xf numFmtId="0" fontId="31" fillId="0" borderId="8" xfId="0" applyFont="1" applyBorder="1" applyAlignment="1">
      <alignment horizontal="center" vertical="center" wrapText="1"/>
    </xf>
    <xf numFmtId="10" fontId="31" fillId="0" borderId="8" xfId="0" applyNumberFormat="1" applyFont="1" applyBorder="1" applyAlignment="1">
      <alignment horizontal="center" vertical="center" wrapText="1"/>
    </xf>
    <xf numFmtId="9" fontId="31" fillId="0" borderId="8" xfId="0" applyNumberFormat="1" applyFont="1" applyBorder="1" applyAlignment="1">
      <alignment horizontal="center" vertical="center" wrapText="1"/>
    </xf>
    <xf numFmtId="0" fontId="15" fillId="2" borderId="0" xfId="0" applyFont="1" applyFill="1" applyAlignment="1">
      <alignment horizontal="left" vertical="center" indent="1"/>
    </xf>
    <xf numFmtId="0" fontId="23" fillId="2" borderId="0" xfId="0" applyFont="1" applyFill="1" applyAlignment="1">
      <alignment horizontal="left" vertical="center" indent="1"/>
    </xf>
    <xf numFmtId="0" fontId="13" fillId="0" borderId="0" xfId="0" applyFont="1" applyAlignment="1">
      <alignment horizontal="center" vertical="center" wrapText="1"/>
    </xf>
    <xf numFmtId="0" fontId="13" fillId="2" borderId="0" xfId="0" applyFont="1" applyFill="1" applyAlignment="1">
      <alignment horizontal="left" vertical="center" wrapText="1"/>
    </xf>
    <xf numFmtId="0" fontId="13" fillId="2" borderId="0" xfId="0" applyFont="1" applyFill="1" applyAlignment="1">
      <alignment horizontal="center" vertical="center" wrapText="1"/>
    </xf>
    <xf numFmtId="0" fontId="31" fillId="27" borderId="8" xfId="0" applyFont="1" applyFill="1" applyBorder="1" applyAlignment="1">
      <alignment horizontal="left" vertical="center" wrapText="1"/>
    </xf>
    <xf numFmtId="0" fontId="31" fillId="0" borderId="9" xfId="0" applyFont="1" applyBorder="1" applyAlignment="1">
      <alignment horizontal="center" vertical="center" wrapText="1"/>
    </xf>
    <xf numFmtId="0" fontId="31" fillId="0" borderId="11" xfId="0" applyFont="1" applyBorder="1" applyAlignment="1">
      <alignment horizontal="center" vertical="center" wrapText="1"/>
    </xf>
    <xf numFmtId="9" fontId="31" fillId="0" borderId="8" xfId="0" applyNumberFormat="1" applyFont="1" applyBorder="1" applyAlignment="1">
      <alignment horizontal="center" vertical="center" wrapText="1"/>
    </xf>
    <xf numFmtId="0" fontId="31" fillId="0" borderId="8" xfId="0" applyFont="1" applyBorder="1" applyAlignment="1">
      <alignment horizontal="center" vertical="center" wrapText="1"/>
    </xf>
    <xf numFmtId="0" fontId="31" fillId="0" borderId="9" xfId="0" applyFont="1" applyBorder="1" applyAlignment="1">
      <alignment horizontal="left" vertical="center" wrapText="1"/>
    </xf>
    <xf numFmtId="0" fontId="31" fillId="0" borderId="10" xfId="0" applyFont="1" applyBorder="1" applyAlignment="1">
      <alignment horizontal="left" vertical="center" wrapText="1"/>
    </xf>
    <xf numFmtId="0" fontId="31" fillId="0" borderId="11" xfId="0" applyFont="1" applyBorder="1" applyAlignment="1">
      <alignment horizontal="left" vertical="center" wrapText="1"/>
    </xf>
    <xf numFmtId="0" fontId="31" fillId="0" borderId="10"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23" xfId="0" applyFont="1" applyBorder="1" applyAlignment="1">
      <alignment horizontal="center" vertical="center" wrapText="1"/>
    </xf>
    <xf numFmtId="0" fontId="40" fillId="0" borderId="24"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0" xfId="0" applyFont="1" applyAlignment="1">
      <alignment horizontal="center" vertical="center" wrapText="1"/>
    </xf>
    <xf numFmtId="0" fontId="31" fillId="0" borderId="26"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28" xfId="0" applyFont="1" applyBorder="1" applyAlignment="1">
      <alignment horizontal="center" vertical="center" wrapText="1"/>
    </xf>
    <xf numFmtId="10" fontId="31" fillId="0" borderId="9" xfId="0" applyNumberFormat="1" applyFont="1" applyBorder="1" applyAlignment="1">
      <alignment horizontal="center" vertical="center" wrapText="1"/>
    </xf>
    <xf numFmtId="10" fontId="31" fillId="0" borderId="11" xfId="0" applyNumberFormat="1" applyFont="1" applyBorder="1" applyAlignment="1">
      <alignment horizontal="center" vertical="center" wrapText="1"/>
    </xf>
    <xf numFmtId="0" fontId="31" fillId="0" borderId="8" xfId="0" applyFont="1" applyBorder="1" applyAlignment="1">
      <alignment horizontal="left" vertical="center" wrapText="1"/>
    </xf>
    <xf numFmtId="0" fontId="31" fillId="2" borderId="8" xfId="0" applyFont="1" applyFill="1" applyBorder="1" applyAlignment="1">
      <alignment horizontal="left" vertical="center" wrapText="1"/>
    </xf>
    <xf numFmtId="0" fontId="31" fillId="0" borderId="8" xfId="0" applyFont="1" applyBorder="1" applyAlignment="1">
      <alignment horizontal="left" vertical="center"/>
    </xf>
    <xf numFmtId="9" fontId="31" fillId="0" borderId="9" xfId="0" applyNumberFormat="1" applyFont="1" applyBorder="1" applyAlignment="1">
      <alignment horizontal="center" vertical="center" wrapText="1"/>
    </xf>
    <xf numFmtId="9" fontId="31" fillId="0" borderId="11" xfId="0" applyNumberFormat="1" applyFont="1" applyBorder="1" applyAlignment="1">
      <alignment horizontal="center" vertical="center" wrapText="1"/>
    </xf>
    <xf numFmtId="0" fontId="40" fillId="2" borderId="8" xfId="0" applyFont="1" applyFill="1" applyBorder="1" applyAlignment="1">
      <alignment horizontal="center" vertical="center" wrapText="1"/>
    </xf>
    <xf numFmtId="0" fontId="33" fillId="2" borderId="0" xfId="0" applyFont="1" applyFill="1" applyAlignment="1">
      <alignment horizontal="left" vertical="center" indent="1"/>
    </xf>
    <xf numFmtId="0" fontId="31" fillId="2" borderId="0" xfId="0" applyFont="1" applyFill="1" applyAlignment="1">
      <alignment horizontal="center" vertical="center" wrapText="1"/>
    </xf>
    <xf numFmtId="0" fontId="30" fillId="2" borderId="0" xfId="0" applyFont="1" applyFill="1" applyAlignment="1">
      <alignment horizontal="left" vertical="center" wrapText="1"/>
    </xf>
    <xf numFmtId="0" fontId="39" fillId="28" borderId="15" xfId="0" applyFont="1" applyFill="1" applyBorder="1" applyAlignment="1">
      <alignment horizontal="center" vertical="center" wrapText="1"/>
    </xf>
    <xf numFmtId="0" fontId="39" fillId="28" borderId="15" xfId="0" applyFont="1" applyFill="1" applyBorder="1" applyAlignment="1">
      <alignment horizontal="center" vertical="center"/>
    </xf>
    <xf numFmtId="0" fontId="40" fillId="0" borderId="8" xfId="0" applyFont="1" applyBorder="1" applyAlignment="1">
      <alignment horizontal="center" vertical="center" wrapText="1"/>
    </xf>
    <xf numFmtId="0" fontId="37" fillId="2" borderId="22" xfId="0" applyFont="1" applyFill="1" applyBorder="1" applyAlignment="1">
      <alignment horizontal="left" vertical="center" wrapText="1"/>
    </xf>
    <xf numFmtId="10" fontId="31" fillId="0" borderId="8" xfId="0" applyNumberFormat="1" applyFont="1" applyBorder="1" applyAlignment="1">
      <alignment horizontal="center" vertical="center" wrapText="1"/>
    </xf>
    <xf numFmtId="0" fontId="31" fillId="27" borderId="8" xfId="0" applyFont="1" applyFill="1" applyBorder="1" applyAlignment="1">
      <alignment horizontal="center" vertical="center"/>
    </xf>
    <xf numFmtId="0" fontId="38" fillId="12" borderId="8" xfId="0" applyFont="1" applyFill="1" applyBorder="1" applyAlignment="1">
      <alignment horizontal="center" vertical="center" wrapText="1"/>
    </xf>
    <xf numFmtId="0" fontId="31" fillId="27" borderId="8" xfId="0" applyFont="1" applyFill="1" applyBorder="1" applyAlignment="1">
      <alignment horizontal="center" vertical="center" wrapText="1"/>
    </xf>
    <xf numFmtId="0" fontId="43" fillId="26" borderId="8" xfId="0" applyFont="1" applyFill="1" applyBorder="1" applyAlignment="1">
      <alignment horizontal="center"/>
    </xf>
    <xf numFmtId="0" fontId="31" fillId="2" borderId="9" xfId="0" applyFont="1" applyFill="1" applyBorder="1" applyAlignment="1">
      <alignment horizontal="left" vertical="center" wrapText="1"/>
    </xf>
    <xf numFmtId="0" fontId="31" fillId="2" borderId="10" xfId="0" applyFont="1" applyFill="1" applyBorder="1" applyAlignment="1">
      <alignment horizontal="left" vertical="center"/>
    </xf>
    <xf numFmtId="0" fontId="31" fillId="2" borderId="11" xfId="0" applyFont="1" applyFill="1" applyBorder="1" applyAlignment="1">
      <alignment horizontal="left" vertical="center"/>
    </xf>
    <xf numFmtId="0" fontId="31" fillId="27" borderId="9" xfId="0" applyFont="1" applyFill="1" applyBorder="1" applyAlignment="1">
      <alignment horizontal="center" vertical="center" wrapText="1"/>
    </xf>
    <xf numFmtId="0" fontId="31" fillId="27" borderId="10" xfId="0" applyFont="1" applyFill="1" applyBorder="1" applyAlignment="1">
      <alignment horizontal="center" vertical="center" wrapText="1"/>
    </xf>
    <xf numFmtId="0" fontId="31" fillId="27" borderId="11" xfId="0" applyFont="1" applyFill="1" applyBorder="1" applyAlignment="1">
      <alignment horizontal="center" vertical="center" wrapText="1"/>
    </xf>
    <xf numFmtId="0" fontId="31" fillId="27" borderId="15" xfId="0" applyFont="1" applyFill="1" applyBorder="1" applyAlignment="1">
      <alignment horizontal="center" vertical="center" wrapText="1"/>
    </xf>
    <xf numFmtId="0" fontId="25" fillId="0" borderId="0" xfId="4" applyFont="1" applyAlignment="1">
      <alignment vertical="center" wrapText="1"/>
    </xf>
    <xf numFmtId="0" fontId="25" fillId="0" borderId="0" xfId="4" applyFont="1" applyAlignment="1">
      <alignment horizontal="right" vertical="center" wrapText="1"/>
    </xf>
    <xf numFmtId="0" fontId="30" fillId="0" borderId="0" xfId="4" applyFont="1" applyAlignment="1">
      <alignment vertical="center" wrapText="1"/>
    </xf>
    <xf numFmtId="0" fontId="25" fillId="0" borderId="0" xfId="4" applyFont="1" applyAlignment="1">
      <alignment vertical="center"/>
    </xf>
    <xf numFmtId="0" fontId="55" fillId="0" borderId="0" xfId="4" applyFont="1" applyAlignment="1">
      <alignment vertical="center" textRotation="90"/>
    </xf>
    <xf numFmtId="0" fontId="25" fillId="2" borderId="0" xfId="4" applyFont="1" applyFill="1" applyAlignment="1">
      <alignment vertical="center" wrapText="1"/>
    </xf>
    <xf numFmtId="0" fontId="25" fillId="2" borderId="0" xfId="4" applyFont="1" applyFill="1" applyAlignment="1">
      <alignment vertical="center"/>
    </xf>
    <xf numFmtId="0" fontId="62" fillId="14" borderId="0" xfId="0" applyFont="1" applyFill="1" applyAlignment="1">
      <alignment vertical="center" wrapText="1"/>
    </xf>
    <xf numFmtId="0" fontId="25" fillId="29" borderId="0" xfId="4" applyFont="1" applyFill="1" applyAlignment="1">
      <alignment horizontal="left" vertical="center" wrapText="1"/>
    </xf>
    <xf numFmtId="0" fontId="25" fillId="29" borderId="0" xfId="4" applyFont="1" applyFill="1" applyAlignment="1">
      <alignment horizontal="left" vertical="center"/>
    </xf>
    <xf numFmtId="0" fontId="36" fillId="31" borderId="0" xfId="4" applyFont="1" applyFill="1" applyAlignment="1">
      <alignment horizontal="left" vertical="center" wrapText="1"/>
    </xf>
    <xf numFmtId="0" fontId="36" fillId="31" borderId="0" xfId="4" applyFont="1" applyFill="1" applyAlignment="1">
      <alignment horizontal="left" vertical="center"/>
    </xf>
    <xf numFmtId="0" fontId="36" fillId="32" borderId="0" xfId="4" applyFont="1" applyFill="1" applyAlignment="1">
      <alignment horizontal="left" vertical="center" wrapText="1"/>
    </xf>
    <xf numFmtId="0" fontId="36" fillId="32" borderId="0" xfId="4" applyFont="1" applyFill="1" applyAlignment="1">
      <alignment horizontal="left" vertical="center"/>
    </xf>
    <xf numFmtId="0" fontId="32" fillId="14" borderId="0" xfId="0" applyFont="1" applyFill="1" applyAlignment="1">
      <alignment horizontal="center" vertical="center"/>
    </xf>
    <xf numFmtId="0" fontId="36" fillId="31" borderId="6" xfId="4" applyFont="1" applyFill="1" applyBorder="1" applyAlignment="1">
      <alignment horizontal="left" vertical="top" wrapText="1"/>
    </xf>
    <xf numFmtId="0" fontId="36" fillId="31" borderId="0" xfId="4" applyFont="1" applyFill="1" applyAlignment="1">
      <alignment horizontal="left" vertical="top"/>
    </xf>
    <xf numFmtId="0" fontId="30" fillId="29" borderId="0" xfId="4" applyFont="1" applyFill="1" applyAlignment="1">
      <alignment horizontal="left" vertical="center" wrapText="1"/>
    </xf>
    <xf numFmtId="0" fontId="30" fillId="29" borderId="0" xfId="4" applyFont="1" applyFill="1" applyAlignment="1">
      <alignment horizontal="left" vertical="center"/>
    </xf>
    <xf numFmtId="0" fontId="36" fillId="31" borderId="6" xfId="4" applyFont="1" applyFill="1" applyBorder="1" applyAlignment="1">
      <alignment horizontal="left" vertical="center" wrapText="1"/>
    </xf>
    <xf numFmtId="0" fontId="47" fillId="17" borderId="0" xfId="0" applyFont="1" applyFill="1" applyAlignment="1">
      <alignment horizontal="left" vertical="center" wrapText="1"/>
    </xf>
    <xf numFmtId="0" fontId="31" fillId="25" borderId="0" xfId="0" applyFont="1" applyFill="1" applyAlignment="1">
      <alignment horizontal="center" vertical="center" wrapText="1"/>
    </xf>
    <xf numFmtId="0" fontId="62" fillId="14" borderId="2" xfId="0" applyFont="1" applyFill="1" applyBorder="1" applyAlignment="1">
      <alignment horizontal="left" vertical="center" wrapText="1"/>
    </xf>
    <xf numFmtId="0" fontId="62" fillId="14" borderId="0" xfId="0" applyFont="1" applyFill="1" applyAlignment="1">
      <alignment horizontal="left" vertical="center" wrapText="1"/>
    </xf>
    <xf numFmtId="0" fontId="62" fillId="14" borderId="3" xfId="0" applyFont="1" applyFill="1" applyBorder="1" applyAlignment="1">
      <alignment horizontal="left" vertical="center" wrapText="1"/>
    </xf>
    <xf numFmtId="0" fontId="54" fillId="17" borderId="2" xfId="0" applyFont="1" applyFill="1" applyBorder="1" applyAlignment="1">
      <alignment horizontal="left" vertical="center" wrapText="1"/>
    </xf>
    <xf numFmtId="0" fontId="51" fillId="2" borderId="18" xfId="0" applyFont="1" applyFill="1" applyBorder="1" applyAlignment="1">
      <alignment horizontal="left" vertical="center" wrapText="1"/>
    </xf>
    <xf numFmtId="0" fontId="51" fillId="2" borderId="19" xfId="0" applyFont="1" applyFill="1" applyBorder="1" applyAlignment="1">
      <alignment horizontal="left" vertical="center" wrapText="1"/>
    </xf>
    <xf numFmtId="0" fontId="25" fillId="29" borderId="6" xfId="4" applyFont="1" applyFill="1" applyBorder="1" applyAlignment="1">
      <alignment horizontal="left" vertical="center" wrapText="1"/>
    </xf>
    <xf numFmtId="0" fontId="36" fillId="32" borderId="6" xfId="4" applyFont="1" applyFill="1" applyBorder="1" applyAlignment="1">
      <alignment horizontal="left" vertical="center" wrapText="1"/>
    </xf>
    <xf numFmtId="0" fontId="51" fillId="14" borderId="2" xfId="0" applyFont="1" applyFill="1" applyBorder="1" applyAlignment="1">
      <alignment horizontal="left" vertical="center" wrapText="1"/>
    </xf>
    <xf numFmtId="0" fontId="51" fillId="14" borderId="0" xfId="0" applyFont="1" applyFill="1" applyAlignment="1">
      <alignment horizontal="left" vertical="center" wrapText="1"/>
    </xf>
    <xf numFmtId="0" fontId="51" fillId="14" borderId="3" xfId="0" applyFont="1" applyFill="1" applyBorder="1" applyAlignment="1">
      <alignment horizontal="left" vertical="center" wrapText="1"/>
    </xf>
    <xf numFmtId="0" fontId="51" fillId="0" borderId="18" xfId="0" applyFont="1" applyBorder="1" applyAlignment="1">
      <alignment horizontal="left" vertical="center" wrapText="1"/>
    </xf>
    <xf numFmtId="0" fontId="51" fillId="0" borderId="3" xfId="0" applyFont="1" applyBorder="1" applyAlignment="1">
      <alignment horizontal="left" vertical="center" wrapText="1"/>
    </xf>
    <xf numFmtId="0" fontId="47" fillId="16" borderId="0" xfId="4" applyFont="1" applyFill="1" applyAlignment="1">
      <alignment horizontal="left" vertical="center" wrapText="1"/>
    </xf>
    <xf numFmtId="0" fontId="68" fillId="6" borderId="18" xfId="4" applyFont="1" applyFill="1" applyBorder="1" applyAlignment="1">
      <alignment horizontal="left" vertical="center" wrapText="1"/>
    </xf>
    <xf numFmtId="0" fontId="68" fillId="6" borderId="0" xfId="4" applyFont="1" applyFill="1" applyAlignment="1">
      <alignment horizontal="left" vertical="center"/>
    </xf>
    <xf numFmtId="0" fontId="68" fillId="6" borderId="3" xfId="4" applyFont="1" applyFill="1" applyBorder="1" applyAlignment="1">
      <alignment horizontal="left" vertical="center"/>
    </xf>
    <xf numFmtId="0" fontId="47" fillId="12" borderId="0" xfId="4" applyFont="1" applyFill="1" applyAlignment="1">
      <alignment horizontal="left" vertical="center"/>
    </xf>
    <xf numFmtId="0" fontId="63" fillId="0" borderId="0" xfId="4" applyFont="1" applyAlignment="1">
      <alignment horizontal="left" vertical="center" wrapText="1"/>
    </xf>
    <xf numFmtId="0" fontId="63" fillId="0" borderId="19" xfId="4" applyFont="1" applyBorder="1" applyAlignment="1">
      <alignment horizontal="left" vertical="center" wrapText="1"/>
    </xf>
    <xf numFmtId="0" fontId="66" fillId="14" borderId="19" xfId="0" applyFont="1" applyFill="1" applyBorder="1" applyAlignment="1">
      <alignment horizontal="left" vertical="center"/>
    </xf>
    <xf numFmtId="0" fontId="51" fillId="2" borderId="31" xfId="4" applyFont="1" applyFill="1" applyBorder="1" applyAlignment="1">
      <alignment horizontal="left" vertical="center" wrapText="1"/>
    </xf>
    <xf numFmtId="0" fontId="51" fillId="2" borderId="32" xfId="4" applyFont="1" applyFill="1" applyBorder="1" applyAlignment="1">
      <alignment horizontal="left" vertical="center" wrapText="1"/>
    </xf>
    <xf numFmtId="0" fontId="30" fillId="29" borderId="6" xfId="4" applyFont="1" applyFill="1" applyBorder="1" applyAlignment="1">
      <alignment horizontal="left" vertical="center" wrapText="1"/>
    </xf>
    <xf numFmtId="0" fontId="54" fillId="17" borderId="3" xfId="0" applyFont="1" applyFill="1" applyBorder="1" applyAlignment="1">
      <alignment horizontal="left" vertical="center" wrapText="1"/>
    </xf>
    <xf numFmtId="0" fontId="49" fillId="32" borderId="6" xfId="0" applyFont="1" applyFill="1" applyBorder="1" applyAlignment="1">
      <alignment horizontal="left" vertical="center" wrapText="1"/>
    </xf>
    <xf numFmtId="0" fontId="49" fillId="32" borderId="0" xfId="0" applyFont="1" applyFill="1" applyAlignment="1">
      <alignment horizontal="left" vertical="center" wrapText="1"/>
    </xf>
    <xf numFmtId="0" fontId="47" fillId="16" borderId="6" xfId="4" applyFont="1" applyFill="1" applyBorder="1" applyAlignment="1">
      <alignment horizontal="left" vertical="center"/>
    </xf>
    <xf numFmtId="0" fontId="47" fillId="16" borderId="0" xfId="4" applyFont="1" applyFill="1" applyAlignment="1">
      <alignment horizontal="left" vertical="center"/>
    </xf>
    <xf numFmtId="0" fontId="54" fillId="12" borderId="0" xfId="0" applyFont="1" applyFill="1" applyAlignment="1">
      <alignment horizontal="left" vertical="center" wrapText="1"/>
    </xf>
    <xf numFmtId="0" fontId="30" fillId="0" borderId="18" xfId="4" applyFont="1" applyBorder="1" applyAlignment="1">
      <alignment horizontal="left" vertical="center" wrapText="1"/>
    </xf>
    <xf numFmtId="0" fontId="30" fillId="0" borderId="19" xfId="4" applyFont="1" applyBorder="1" applyAlignment="1">
      <alignment horizontal="left" vertical="center" wrapText="1"/>
    </xf>
    <xf numFmtId="0" fontId="51" fillId="0" borderId="18" xfId="4" applyFont="1" applyBorder="1" applyAlignment="1">
      <alignment horizontal="left" vertical="center" wrapText="1"/>
    </xf>
    <xf numFmtId="0" fontId="51" fillId="0" borderId="19" xfId="4" applyFont="1" applyBorder="1" applyAlignment="1">
      <alignment horizontal="left" vertical="center" wrapText="1"/>
    </xf>
    <xf numFmtId="0" fontId="53" fillId="2" borderId="18" xfId="4" applyFont="1" applyFill="1" applyBorder="1" applyAlignment="1">
      <alignment horizontal="left" vertical="center" wrapText="1"/>
    </xf>
    <xf numFmtId="0" fontId="53" fillId="2" borderId="19" xfId="4" applyFont="1" applyFill="1" applyBorder="1" applyAlignment="1">
      <alignment horizontal="left" vertical="center"/>
    </xf>
    <xf numFmtId="0" fontId="53" fillId="30" borderId="6" xfId="0" applyFont="1" applyFill="1" applyBorder="1" applyAlignment="1">
      <alignment horizontal="left" vertical="center" wrapText="1"/>
    </xf>
    <xf numFmtId="0" fontId="67" fillId="30" borderId="0" xfId="0" applyFont="1" applyFill="1" applyAlignment="1">
      <alignment horizontal="left" vertical="center" wrapText="1"/>
    </xf>
    <xf numFmtId="0" fontId="73" fillId="14" borderId="0" xfId="0" applyFont="1" applyFill="1" applyAlignment="1">
      <alignment horizontal="left" vertical="center" wrapText="1"/>
    </xf>
    <xf numFmtId="0" fontId="47" fillId="17" borderId="6" xfId="0" applyFont="1" applyFill="1" applyBorder="1" applyAlignment="1">
      <alignment horizontal="left" vertical="center" wrapText="1"/>
    </xf>
    <xf numFmtId="0" fontId="73" fillId="14" borderId="19" xfId="0" applyFont="1" applyFill="1" applyBorder="1" applyAlignment="1">
      <alignment horizontal="left" vertical="center" wrapText="1"/>
    </xf>
    <xf numFmtId="0" fontId="73" fillId="14" borderId="20" xfId="0" applyFont="1" applyFill="1" applyBorder="1" applyAlignment="1">
      <alignment horizontal="left" vertical="center" wrapText="1"/>
    </xf>
    <xf numFmtId="0" fontId="51" fillId="14" borderId="19" xfId="0" applyFont="1" applyFill="1" applyBorder="1" applyAlignment="1">
      <alignment horizontal="left" vertical="center" wrapText="1"/>
    </xf>
    <xf numFmtId="0" fontId="30" fillId="29" borderId="21" xfId="4" applyFont="1" applyFill="1" applyBorder="1" applyAlignment="1">
      <alignment horizontal="left" vertical="center" wrapText="1"/>
    </xf>
    <xf numFmtId="0" fontId="30" fillId="29" borderId="19" xfId="4" applyFont="1" applyFill="1" applyBorder="1" applyAlignment="1">
      <alignment horizontal="left" vertical="center"/>
    </xf>
    <xf numFmtId="0" fontId="36" fillId="32" borderId="21" xfId="4" applyFont="1" applyFill="1" applyBorder="1" applyAlignment="1">
      <alignment horizontal="left" vertical="center" wrapText="1"/>
    </xf>
    <xf numFmtId="0" fontId="36" fillId="32" borderId="19" xfId="4" applyFont="1" applyFill="1" applyBorder="1" applyAlignment="1">
      <alignment horizontal="left" vertical="center"/>
    </xf>
    <xf numFmtId="0" fontId="51" fillId="14" borderId="18" xfId="0" applyFont="1" applyFill="1" applyBorder="1" applyAlignment="1">
      <alignment horizontal="left" vertical="center" wrapText="1"/>
    </xf>
    <xf numFmtId="0" fontId="47" fillId="17" borderId="3" xfId="0" applyFont="1" applyFill="1" applyBorder="1" applyAlignment="1">
      <alignment horizontal="left" vertical="center"/>
    </xf>
  </cellXfs>
  <cellStyles count="24">
    <cellStyle name="Campo1" xfId="13" xr:uid="{6F624273-3BC4-4BBE-B84E-ADDED9E40379}"/>
    <cellStyle name="Fundo Cinza" xfId="19" xr:uid="{B248DD0D-DB16-2A47-91E0-66C6039DA504}"/>
    <cellStyle name="Moeda 2" xfId="22" xr:uid="{6EE1ECB1-CC5F-44CA-8A44-64C7C5FD9190}"/>
    <cellStyle name="Normal" xfId="0" builtinId="0"/>
    <cellStyle name="Normal 2" xfId="2" xr:uid="{CDCFE32E-AFF7-4365-B6E5-121023E2E061}"/>
    <cellStyle name="Normal 2 2" xfId="1" xr:uid="{8D2801AF-65A7-4808-BDED-D23A77A79365}"/>
    <cellStyle name="Normal 2 3" xfId="9" xr:uid="{99F0A8C3-DA21-48C6-8B97-73DF400A2220}"/>
    <cellStyle name="Normal 3" xfId="3" xr:uid="{A32F8B60-E884-4050-A410-3B2A3A6470A7}"/>
    <cellStyle name="Normal 4" xfId="4" xr:uid="{AAD8F000-071C-49AE-92B5-C46AFC90B59F}"/>
    <cellStyle name="Normal 5" xfId="18" xr:uid="{C03DACE1-38DC-FF45-9893-3FC8B736C5E3}"/>
    <cellStyle name="Normal 6" xfId="21" xr:uid="{7040F776-D8EB-4ECF-8A7E-615AAAD83634}"/>
    <cellStyle name="Porcentagem" xfId="6" builtinId="5"/>
    <cellStyle name="Porcentagem 2" xfId="7" xr:uid="{95938313-8065-4D8B-B538-E89F6567B1A1}"/>
    <cellStyle name="Porcentagem 3" xfId="8" xr:uid="{CD034B86-DF87-43DC-AE05-597D7AB06E29}"/>
    <cellStyle name="Raizen Menu" xfId="10" xr:uid="{9266EB71-1B48-4644-A858-BD15F7DE6243}"/>
    <cellStyle name="Rosa Rebaixado" xfId="14" xr:uid="{50A32CC0-2EE7-8646-98A3-92C7C86BC95E}"/>
    <cellStyle name="Roxo Escuro" xfId="16" xr:uid="{DBF014DC-4EEE-D143-AFB6-75BF9247B495}"/>
    <cellStyle name="Roxo Escuro 2" xfId="17" xr:uid="{A1E57197-8725-9442-9920-E561894E0A4D}"/>
    <cellStyle name="Roxo Rebaixado" xfId="15" xr:uid="{FEEAE32F-7D44-F544-9B12-2163ED4B3E25}"/>
    <cellStyle name="Safra" xfId="11" xr:uid="{70AFD6B9-A095-4BD0-9D0A-33BA67733F7F}"/>
    <cellStyle name="Unidade" xfId="12" xr:uid="{56BA66F2-AE4F-4234-9C92-973630C01579}"/>
    <cellStyle name="Vírgula" xfId="20" builtinId="3"/>
    <cellStyle name="Vírgula 2" xfId="5" xr:uid="{E9A9DBCD-5469-4E78-A7E6-B106FEFE147E}"/>
    <cellStyle name="Vírgula 3" xfId="23" xr:uid="{A9EE7B7B-5B65-4E5B-82D8-5821D9AA1C2B}"/>
  </cellStyles>
  <dxfs count="0"/>
  <tableStyles count="0" defaultTableStyle="TableStyleMedium2" defaultPivotStyle="PivotStyleLight16"/>
  <colors>
    <mruColors>
      <color rgb="FFE84D53"/>
      <color rgb="FF2E5372"/>
      <color rgb="FFF8F9C7"/>
      <color rgb="FF4E7E9F"/>
      <color rgb="FFBDB58C"/>
      <color rgb="FFD2FADD"/>
      <color rgb="FF356485"/>
      <color rgb="FFEC7580"/>
      <color rgb="FFACACAC"/>
      <color rgb="FF781E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Sobre a Central'!A1"/><Relationship Id="rId2" Type="http://schemas.openxmlformats.org/officeDocument/2006/relationships/image" Target="../media/image1.png"/><Relationship Id="rId1" Type="http://schemas.openxmlformats.org/officeDocument/2006/relationships/hyperlink" Target="#Introdu&#231;&#227;o!A1"/></Relationships>
</file>

<file path=xl/drawings/_rels/drawing10.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17" Type="http://schemas.openxmlformats.org/officeDocument/2006/relationships/image" Target="../media/image12.png"/><Relationship Id="rId2" Type="http://schemas.openxmlformats.org/officeDocument/2006/relationships/hyperlink" Target="#'Combate &#224;s Mudan&#231;as Clim&#225;ticas'!A1"/><Relationship Id="rId16" Type="http://schemas.openxmlformats.org/officeDocument/2006/relationships/image" Target="../media/image3.png"/><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9.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4.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14.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13.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6" Type="http://schemas.openxmlformats.org/officeDocument/2006/relationships/image" Target="../media/image16.png"/><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15.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6" Type="http://schemas.openxmlformats.org/officeDocument/2006/relationships/image" Target="../media/image4.png"/><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16.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17.png"/></Relationships>
</file>

<file path=xl/drawings/_rels/drawing2.xml.rels><?xml version="1.0" encoding="UTF-8" standalone="yes"?>
<Relationships xmlns="http://schemas.openxmlformats.org/package/2006/relationships"><Relationship Id="rId8" Type="http://schemas.openxmlformats.org/officeDocument/2006/relationships/hyperlink" Target="#'Mudan&#231;as clim&#225;ticas '!A1"/><Relationship Id="rId13" Type="http://schemas.openxmlformats.org/officeDocument/2006/relationships/image" Target="../media/image2.png"/><Relationship Id="rId3" Type="http://schemas.openxmlformats.org/officeDocument/2006/relationships/hyperlink" Target="#'Compras sustent&#225;veis'!A1"/><Relationship Id="rId7" Type="http://schemas.openxmlformats.org/officeDocument/2006/relationships/hyperlink" Target="#'Gest&#227;o agr&#237;cola'!A1"/><Relationship Id="rId12" Type="http://schemas.openxmlformats.org/officeDocument/2006/relationships/hyperlink" Target="#Introdu&#231;&#227;o!A1"/><Relationship Id="rId2" Type="http://schemas.openxmlformats.org/officeDocument/2006/relationships/hyperlink" Target="#'Gest&#227;o h&#237;drica'!A1"/><Relationship Id="rId1" Type="http://schemas.openxmlformats.org/officeDocument/2006/relationships/hyperlink" Target="#'Outros indicadores'!A1"/><Relationship Id="rId6" Type="http://schemas.openxmlformats.org/officeDocument/2006/relationships/hyperlink" Target="#'&#201;tica &amp; Governan&#231;a'!A1"/><Relationship Id="rId11" Type="http://schemas.openxmlformats.org/officeDocument/2006/relationships/hyperlink" Target="#'Lista de indicadores'!A1"/><Relationship Id="rId5" Type="http://schemas.openxmlformats.org/officeDocument/2006/relationships/hyperlink" Target="#'Diversidade &amp; inclus&#227;o'!A1"/><Relationship Id="rId10" Type="http://schemas.openxmlformats.org/officeDocument/2006/relationships/hyperlink" Target="#'Principais resultados'!A1"/><Relationship Id="rId4" Type="http://schemas.openxmlformats.org/officeDocument/2006/relationships/hyperlink" Target="#'Relacionamento comunidades'!A1"/><Relationship Id="rId9" Type="http://schemas.openxmlformats.org/officeDocument/2006/relationships/hyperlink" Target="#'Compromissos P&#250;blicos'!A1"/></Relationships>
</file>

<file path=xl/drawings/_rels/drawing3.xml.rels><?xml version="1.0" encoding="UTF-8" standalone="yes"?>
<Relationships xmlns="http://schemas.openxmlformats.org/package/2006/relationships"><Relationship Id="rId8" Type="http://schemas.openxmlformats.org/officeDocument/2006/relationships/hyperlink" Target="#'Sa&#250;de e Seguran&#231;a Ocupacional'!A1"/><Relationship Id="rId13" Type="http://schemas.openxmlformats.org/officeDocument/2006/relationships/hyperlink" Target="#'Sobre a Central'!A1"/><Relationship Id="rId3" Type="http://schemas.openxmlformats.org/officeDocument/2006/relationships/hyperlink" Target="#'Gest&#227;o Ambiental'!A1"/><Relationship Id="rId7" Type="http://schemas.openxmlformats.org/officeDocument/2006/relationships/hyperlink" Target="#'Bem-estar Animal'!A1"/><Relationship Id="rId12" Type="http://schemas.openxmlformats.org/officeDocument/2006/relationships/hyperlink" Target="#'Mercado de atua&#231;&#227;o'!A1"/><Relationship Id="rId2" Type="http://schemas.openxmlformats.org/officeDocument/2006/relationships/hyperlink" Target="https://minervafoods.com/fale-conosco/" TargetMode="External"/><Relationship Id="rId1" Type="http://schemas.openxmlformats.org/officeDocument/2006/relationships/image" Target="../media/image2.png"/><Relationship Id="rId6" Type="http://schemas.openxmlformats.org/officeDocument/2006/relationships/hyperlink" Target="#'&#201;tica, Integridade e Conformida'!A1"/><Relationship Id="rId11" Type="http://schemas.openxmlformats.org/officeDocument/2006/relationships/hyperlink" Target="#'Bem-estar do consumidor'!A1"/><Relationship Id="rId5" Type="http://schemas.openxmlformats.org/officeDocument/2006/relationships/hyperlink" Target="#'Pecu&#225;ria Sustent&#225;vel'!A1"/><Relationship Id="rId15" Type="http://schemas.openxmlformats.org/officeDocument/2006/relationships/hyperlink" Target="#'Compromisso Sustentabilidade'!A1"/><Relationship Id="rId10" Type="http://schemas.openxmlformats.org/officeDocument/2006/relationships/hyperlink" Target="#'Nossa Gente'!A1"/><Relationship Id="rId4" Type="http://schemas.openxmlformats.org/officeDocument/2006/relationships/hyperlink" Target="#'Combate &#224;s Mudan&#231;as Clim&#225;ticas'!A1"/><Relationship Id="rId9" Type="http://schemas.openxmlformats.org/officeDocument/2006/relationships/hyperlink" Target="#'Responsabilidade Social'!A1"/><Relationship Id="rId14" Type="http://schemas.openxmlformats.org/officeDocument/2006/relationships/hyperlink" Target="#Materialidade!A1"/></Relationships>
</file>

<file path=xl/drawings/_rels/drawing4.xml.rels><?xml version="1.0" encoding="UTF-8" standalone="yes"?>
<Relationships xmlns="http://schemas.openxmlformats.org/package/2006/relationships"><Relationship Id="rId8" Type="http://schemas.openxmlformats.org/officeDocument/2006/relationships/hyperlink" Target="#'Responsabilidade Social'!A1"/><Relationship Id="rId13" Type="http://schemas.openxmlformats.org/officeDocument/2006/relationships/hyperlink" Target="#Materialidade!A1"/><Relationship Id="rId3" Type="http://schemas.openxmlformats.org/officeDocument/2006/relationships/hyperlink" Target="#'Combate &#224;s Mudan&#231;as Clim&#225;ticas'!A1"/><Relationship Id="rId7" Type="http://schemas.openxmlformats.org/officeDocument/2006/relationships/hyperlink" Target="#'Sa&#250;de e Seguran&#231;a Ocupacional'!A1"/><Relationship Id="rId12" Type="http://schemas.openxmlformats.org/officeDocument/2006/relationships/hyperlink" Target="#'Sobre a Central'!A1"/><Relationship Id="rId2" Type="http://schemas.openxmlformats.org/officeDocument/2006/relationships/hyperlink" Target="#'Gest&#227;o Ambiental'!A1"/><Relationship Id="rId1" Type="http://schemas.openxmlformats.org/officeDocument/2006/relationships/image" Target="../media/image2.png"/><Relationship Id="rId6" Type="http://schemas.openxmlformats.org/officeDocument/2006/relationships/hyperlink" Target="#'Bem-estar Animal'!A1"/><Relationship Id="rId11" Type="http://schemas.openxmlformats.org/officeDocument/2006/relationships/hyperlink" Target="#'Mercado de atua&#231;&#227;o'!A1"/><Relationship Id="rId5" Type="http://schemas.openxmlformats.org/officeDocument/2006/relationships/hyperlink" Target="#'&#201;tica, Integridade e Conformida'!A1"/><Relationship Id="rId10" Type="http://schemas.openxmlformats.org/officeDocument/2006/relationships/hyperlink" Target="#'Bem-estar do consumidor'!A1"/><Relationship Id="rId4" Type="http://schemas.openxmlformats.org/officeDocument/2006/relationships/hyperlink" Target="#'Pecu&#225;ria Sustent&#225;vel'!A1"/><Relationship Id="rId9" Type="http://schemas.openxmlformats.org/officeDocument/2006/relationships/hyperlink" Target="#'Nossa Gente'!A1"/><Relationship Id="rId14" Type="http://schemas.openxmlformats.org/officeDocument/2006/relationships/hyperlink" Target="#'Compromisso Sustentabilidade'!A1"/></Relationships>
</file>

<file path=xl/drawings/_rels/drawing5.xml.rels><?xml version="1.0" encoding="UTF-8" standalone="yes"?>
<Relationships xmlns="http://schemas.openxmlformats.org/package/2006/relationships"><Relationship Id="rId8" Type="http://schemas.openxmlformats.org/officeDocument/2006/relationships/hyperlink" Target="#'Responsabilidade Social'!A1"/><Relationship Id="rId13" Type="http://schemas.openxmlformats.org/officeDocument/2006/relationships/hyperlink" Target="#Materialidade!A1"/><Relationship Id="rId3" Type="http://schemas.openxmlformats.org/officeDocument/2006/relationships/hyperlink" Target="#'Combate &#224;s Mudan&#231;as Clim&#225;ticas'!A1"/><Relationship Id="rId7" Type="http://schemas.openxmlformats.org/officeDocument/2006/relationships/hyperlink" Target="#'Sa&#250;de e Seguran&#231;a Ocupacional'!A1"/><Relationship Id="rId12" Type="http://schemas.openxmlformats.org/officeDocument/2006/relationships/hyperlink" Target="#'Sobre a Central'!A1"/><Relationship Id="rId2" Type="http://schemas.openxmlformats.org/officeDocument/2006/relationships/hyperlink" Target="#'Gest&#227;o Ambiental'!A1"/><Relationship Id="rId1" Type="http://schemas.openxmlformats.org/officeDocument/2006/relationships/image" Target="../media/image2.png"/><Relationship Id="rId6" Type="http://schemas.openxmlformats.org/officeDocument/2006/relationships/hyperlink" Target="#'Bem-estar Animal'!A1"/><Relationship Id="rId11" Type="http://schemas.openxmlformats.org/officeDocument/2006/relationships/hyperlink" Target="#'Mercado de atua&#231;&#227;o'!A1"/><Relationship Id="rId5" Type="http://schemas.openxmlformats.org/officeDocument/2006/relationships/hyperlink" Target="#'&#201;tica, Integridade e Conformida'!A1"/><Relationship Id="rId10" Type="http://schemas.openxmlformats.org/officeDocument/2006/relationships/hyperlink" Target="#'Bem-estar do consumidor'!A1"/><Relationship Id="rId4" Type="http://schemas.openxmlformats.org/officeDocument/2006/relationships/hyperlink" Target="#'Pecu&#225;ria Sustent&#225;vel'!A1"/><Relationship Id="rId9" Type="http://schemas.openxmlformats.org/officeDocument/2006/relationships/hyperlink" Target="#'Nossa Gente'!A1"/><Relationship Id="rId14" Type="http://schemas.openxmlformats.org/officeDocument/2006/relationships/hyperlink" Target="#'Compromisso Sustentabilidade'!A1"/></Relationships>
</file>

<file path=xl/drawings/_rels/drawing6.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6" Type="http://schemas.openxmlformats.org/officeDocument/2006/relationships/image" Target="../media/image5.png"/><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4.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6" Type="http://schemas.openxmlformats.org/officeDocument/2006/relationships/image" Target="../media/image8.png"/><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7.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6" Type="http://schemas.openxmlformats.org/officeDocument/2006/relationships/image" Target="../media/image10.png"/><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3.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hyperlink" Target="#'Nossa Gente'!A1"/><Relationship Id="rId13" Type="http://schemas.openxmlformats.org/officeDocument/2006/relationships/hyperlink" Target="#'Compromisso Sustentabilidade'!A1"/><Relationship Id="rId3" Type="http://schemas.openxmlformats.org/officeDocument/2006/relationships/hyperlink" Target="#'Pecu&#225;ria Sustent&#225;vel'!A1"/><Relationship Id="rId7" Type="http://schemas.openxmlformats.org/officeDocument/2006/relationships/hyperlink" Target="#'Responsabilidade Social'!A1"/><Relationship Id="rId12" Type="http://schemas.openxmlformats.org/officeDocument/2006/relationships/hyperlink" Target="#Materialidade!A1"/><Relationship Id="rId2" Type="http://schemas.openxmlformats.org/officeDocument/2006/relationships/hyperlink" Target="#'Combate &#224;s Mudan&#231;as Clim&#225;ticas'!A1"/><Relationship Id="rId1" Type="http://schemas.openxmlformats.org/officeDocument/2006/relationships/hyperlink" Target="#'Gest&#227;o Ambiental'!A1"/><Relationship Id="rId6" Type="http://schemas.openxmlformats.org/officeDocument/2006/relationships/hyperlink" Target="#'Sa&#250;de e Seguran&#231;a Ocupacional'!A1"/><Relationship Id="rId11" Type="http://schemas.openxmlformats.org/officeDocument/2006/relationships/hyperlink" Target="#'Sobre a Central'!A1"/><Relationship Id="rId5" Type="http://schemas.openxmlformats.org/officeDocument/2006/relationships/hyperlink" Target="#'Bem-estar Animal'!A1"/><Relationship Id="rId15" Type="http://schemas.openxmlformats.org/officeDocument/2006/relationships/image" Target="../media/image3.png"/><Relationship Id="rId10" Type="http://schemas.openxmlformats.org/officeDocument/2006/relationships/hyperlink" Target="#'Mercado de atua&#231;&#227;o'!A1"/><Relationship Id="rId4" Type="http://schemas.openxmlformats.org/officeDocument/2006/relationships/hyperlink" Target="#'&#201;tica, Integridade e Conformida'!A1"/><Relationship Id="rId9" Type="http://schemas.openxmlformats.org/officeDocument/2006/relationships/hyperlink" Target="#'Bem-estar do consumidor'!A1"/><Relationship Id="rId1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8</xdr:col>
      <xdr:colOff>548640</xdr:colOff>
      <xdr:row>21</xdr:row>
      <xdr:rowOff>45720</xdr:rowOff>
    </xdr:from>
    <xdr:to>
      <xdr:col>11</xdr:col>
      <xdr:colOff>304800</xdr:colOff>
      <xdr:row>23</xdr:row>
      <xdr:rowOff>22860</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608CB54E-9064-465E-AF1D-80E70A842C34}"/>
            </a:ext>
          </a:extLst>
        </xdr:cNvPr>
        <xdr:cNvSpPr/>
      </xdr:nvSpPr>
      <xdr:spPr>
        <a:xfrm>
          <a:off x="5425440" y="3886200"/>
          <a:ext cx="1584960" cy="342900"/>
        </a:xfrm>
        <a:prstGeom prst="roundRect">
          <a:avLst>
            <a:gd name="adj" fmla="val 22715"/>
          </a:avLst>
        </a:prstGeom>
        <a:solidFill>
          <a:srgbClr val="EB318A"/>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pt-BR" sz="1200" b="1" i="0" baseline="0">
              <a:solidFill>
                <a:schemeClr val="bg1"/>
              </a:solidFill>
              <a:effectLst/>
              <a:latin typeface="+mn-lt"/>
              <a:ea typeface="+mn-ea"/>
              <a:cs typeface="+mn-cs"/>
            </a:rPr>
            <a:t>ACESSAR MENU</a:t>
          </a:r>
          <a:endParaRPr lang="pt-BR" sz="1200" b="1">
            <a:solidFill>
              <a:schemeClr val="bg1"/>
            </a:solidFill>
          </a:endParaRPr>
        </a:p>
      </xdr:txBody>
    </xdr:sp>
    <xdr:clientData/>
  </xdr:twoCellAnchor>
  <xdr:twoCellAnchor editAs="oneCell">
    <xdr:from>
      <xdr:col>0</xdr:col>
      <xdr:colOff>0</xdr:colOff>
      <xdr:row>0</xdr:row>
      <xdr:rowOff>0</xdr:rowOff>
    </xdr:from>
    <xdr:to>
      <xdr:col>23</xdr:col>
      <xdr:colOff>3421</xdr:colOff>
      <xdr:row>42</xdr:row>
      <xdr:rowOff>142620</xdr:rowOff>
    </xdr:to>
    <xdr:pic>
      <xdr:nvPicPr>
        <xdr:cNvPr id="5" name="Imagem 4">
          <a:extLst>
            <a:ext uri="{FF2B5EF4-FFF2-40B4-BE49-F238E27FC236}">
              <a16:creationId xmlns:a16="http://schemas.microsoft.com/office/drawing/2014/main" id="{F844B9CD-D1C0-4C05-C6AA-902480ADE794}"/>
            </a:ext>
          </a:extLst>
        </xdr:cNvPr>
        <xdr:cNvPicPr>
          <a:picLocks noChangeAspect="1"/>
        </xdr:cNvPicPr>
      </xdr:nvPicPr>
      <xdr:blipFill>
        <a:blip xmlns:r="http://schemas.openxmlformats.org/officeDocument/2006/relationships" r:embed="rId2"/>
        <a:stretch>
          <a:fillRect/>
        </a:stretch>
      </xdr:blipFill>
      <xdr:spPr>
        <a:xfrm>
          <a:off x="0" y="0"/>
          <a:ext cx="13258139" cy="7915020"/>
        </a:xfrm>
        <a:prstGeom prst="rect">
          <a:avLst/>
        </a:prstGeom>
      </xdr:spPr>
    </xdr:pic>
    <xdr:clientData/>
  </xdr:twoCellAnchor>
  <xdr:twoCellAnchor>
    <xdr:from>
      <xdr:col>23</xdr:col>
      <xdr:colOff>346364</xdr:colOff>
      <xdr:row>34</xdr:row>
      <xdr:rowOff>115455</xdr:rowOff>
    </xdr:from>
    <xdr:to>
      <xdr:col>28</xdr:col>
      <xdr:colOff>357910</xdr:colOff>
      <xdr:row>40</xdr:row>
      <xdr:rowOff>115454</xdr:rowOff>
    </xdr:to>
    <xdr:sp macro="" textlink="">
      <xdr:nvSpPr>
        <xdr:cNvPr id="6" name="Retângulo: Cantos Arredondados 5">
          <a:hlinkClick xmlns:r="http://schemas.openxmlformats.org/officeDocument/2006/relationships" r:id="rId3"/>
          <a:extLst>
            <a:ext uri="{FF2B5EF4-FFF2-40B4-BE49-F238E27FC236}">
              <a16:creationId xmlns:a16="http://schemas.microsoft.com/office/drawing/2014/main" id="{BFDD0754-FA62-BDAE-6DD3-21C14229831E}"/>
            </a:ext>
          </a:extLst>
        </xdr:cNvPr>
        <xdr:cNvSpPr/>
      </xdr:nvSpPr>
      <xdr:spPr>
        <a:xfrm>
          <a:off x="13623637" y="6396182"/>
          <a:ext cx="2897909" cy="1108363"/>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t>Clique aqui e acesse</a:t>
          </a:r>
          <a:r>
            <a:rPr lang="pt-BR" sz="1400" b="1" baseline="0"/>
            <a:t> ao conteúdo da Central de Indicadores </a:t>
          </a:r>
        </a:p>
        <a:p>
          <a:pPr algn="ctr"/>
          <a:r>
            <a:rPr lang="pt-BR" sz="1400" b="1" baseline="0"/>
            <a:t>Minerva Foods 2024</a:t>
          </a:r>
          <a:endParaRPr lang="pt-BR" sz="1400" b="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49473</xdr:colOff>
      <xdr:row>10</xdr:row>
      <xdr:rowOff>376403</xdr:rowOff>
    </xdr:to>
    <xdr:grpSp>
      <xdr:nvGrpSpPr>
        <xdr:cNvPr id="2" name="Agrupar 1">
          <a:extLst>
            <a:ext uri="{FF2B5EF4-FFF2-40B4-BE49-F238E27FC236}">
              <a16:creationId xmlns:a16="http://schemas.microsoft.com/office/drawing/2014/main" id="{1DF774FD-794E-4EBA-95AA-7A2D51146CBB}"/>
            </a:ext>
          </a:extLst>
        </xdr:cNvPr>
        <xdr:cNvGrpSpPr/>
      </xdr:nvGrpSpPr>
      <xdr:grpSpPr>
        <a:xfrm>
          <a:off x="0" y="680357"/>
          <a:ext cx="2065235" cy="6933141"/>
          <a:chOff x="166748" y="227363"/>
          <a:chExt cx="2008902" cy="5868637"/>
        </a:xfrm>
      </xdr:grpSpPr>
      <xdr:grpSp>
        <xdr:nvGrpSpPr>
          <xdr:cNvPr id="15" name="Agrupar 14">
            <a:extLst>
              <a:ext uri="{FF2B5EF4-FFF2-40B4-BE49-F238E27FC236}">
                <a16:creationId xmlns:a16="http://schemas.microsoft.com/office/drawing/2014/main" id="{8E0E10A4-5408-DA26-3E49-71C521ADDC34}"/>
              </a:ext>
            </a:extLst>
          </xdr:cNvPr>
          <xdr:cNvGrpSpPr/>
        </xdr:nvGrpSpPr>
        <xdr:grpSpPr>
          <a:xfrm>
            <a:off x="166748" y="227363"/>
            <a:ext cx="2008902" cy="5868637"/>
            <a:chOff x="166748" y="227363"/>
            <a:chExt cx="2008902" cy="5868637"/>
          </a:xfrm>
        </xdr:grpSpPr>
        <xdr:sp macro="" textlink="">
          <xdr:nvSpPr>
            <xdr:cNvPr id="19" name="Retângulo 18">
              <a:extLst>
                <a:ext uri="{FF2B5EF4-FFF2-40B4-BE49-F238E27FC236}">
                  <a16:creationId xmlns:a16="http://schemas.microsoft.com/office/drawing/2014/main" id="{88AADAA9-E36B-9A93-CFC8-11B4AF86F4D5}"/>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0" name="Retângulo 19">
              <a:hlinkClick xmlns:r="http://schemas.openxmlformats.org/officeDocument/2006/relationships" r:id="rId1"/>
              <a:extLst>
                <a:ext uri="{FF2B5EF4-FFF2-40B4-BE49-F238E27FC236}">
                  <a16:creationId xmlns:a16="http://schemas.microsoft.com/office/drawing/2014/main" id="{9E90A97D-BE65-FD38-53A4-74176559B138}"/>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2"/>
              <a:extLst>
                <a:ext uri="{FF2B5EF4-FFF2-40B4-BE49-F238E27FC236}">
                  <a16:creationId xmlns:a16="http://schemas.microsoft.com/office/drawing/2014/main" id="{768D044B-CFFD-2DAB-3261-0EE9B9BA6C7D}"/>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22" name="Retângulo 21">
              <a:hlinkClick xmlns:r="http://schemas.openxmlformats.org/officeDocument/2006/relationships" r:id="rId3"/>
              <a:extLst>
                <a:ext uri="{FF2B5EF4-FFF2-40B4-BE49-F238E27FC236}">
                  <a16:creationId xmlns:a16="http://schemas.microsoft.com/office/drawing/2014/main" id="{7014AE5D-043D-A9AC-16BB-759AD5C0C252}"/>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4"/>
              <a:extLst>
                <a:ext uri="{FF2B5EF4-FFF2-40B4-BE49-F238E27FC236}">
                  <a16:creationId xmlns:a16="http://schemas.microsoft.com/office/drawing/2014/main" id="{6D9311D8-2C67-9F70-38D5-7FDBE82FD3D3}"/>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5"/>
              <a:extLst>
                <a:ext uri="{FF2B5EF4-FFF2-40B4-BE49-F238E27FC236}">
                  <a16:creationId xmlns:a16="http://schemas.microsoft.com/office/drawing/2014/main" id="{A6F0AFF6-2D82-47CA-D7E2-75BC91B3DC1F}"/>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6"/>
              <a:extLst>
                <a:ext uri="{FF2B5EF4-FFF2-40B4-BE49-F238E27FC236}">
                  <a16:creationId xmlns:a16="http://schemas.microsoft.com/office/drawing/2014/main" id="{5D9CF825-4FF3-16F0-B93A-FB9165D55510}"/>
                </a:ext>
              </a:extLst>
            </xdr:cNvPr>
            <xdr:cNvSpPr/>
          </xdr:nvSpPr>
          <xdr:spPr>
            <a:xfrm>
              <a:off x="412286" y="2779362"/>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7"/>
              <a:extLst>
                <a:ext uri="{FF2B5EF4-FFF2-40B4-BE49-F238E27FC236}">
                  <a16:creationId xmlns:a16="http://schemas.microsoft.com/office/drawing/2014/main" id="{316B3536-9782-BF46-8295-F9035632EA98}"/>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RESPONSABILIDADE SOCIAL</a:t>
              </a:r>
              <a:endParaRPr lang="pt-BR" sz="1100" b="1">
                <a:solidFill>
                  <a:srgbClr val="E84D53"/>
                </a:solidFill>
                <a:latin typeface="+mj-lt"/>
                <a:cs typeface="Arial" panose="020B0604020202020204" pitchFamily="34" charset="0"/>
              </a:endParaRPr>
            </a:p>
          </xdr:txBody>
        </xdr:sp>
        <xdr:sp macro="" textlink="">
          <xdr:nvSpPr>
            <xdr:cNvPr id="27" name="Retângulo 26">
              <a:hlinkClick xmlns:r="http://schemas.openxmlformats.org/officeDocument/2006/relationships" r:id="rId8"/>
              <a:extLst>
                <a:ext uri="{FF2B5EF4-FFF2-40B4-BE49-F238E27FC236}">
                  <a16:creationId xmlns:a16="http://schemas.microsoft.com/office/drawing/2014/main" id="{6A590CD9-5A3A-36E5-F654-11469B072928}"/>
                </a:ext>
              </a:extLst>
            </xdr:cNvPr>
            <xdr:cNvSpPr/>
          </xdr:nvSpPr>
          <xdr:spPr>
            <a:xfrm>
              <a:off x="417714" y="2373891"/>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2442D013-225F-BBB6-ED42-BB602DB3AA61}"/>
                </a:ext>
              </a:extLst>
            </xdr:cNvPr>
            <xdr:cNvSpPr/>
          </xdr:nvSpPr>
          <xdr:spPr>
            <a:xfrm>
              <a:off x="429865" y="1832959"/>
              <a:ext cx="1641527" cy="49558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C4A57CD9-1585-6FAB-4255-2A22B9F0512B}"/>
                </a:ext>
              </a:extLst>
            </xdr:cNvPr>
            <xdr:cNvSpPr/>
          </xdr:nvSpPr>
          <xdr:spPr>
            <a:xfrm>
              <a:off x="460039" y="1523828"/>
              <a:ext cx="1641527" cy="26595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E7B38EC1-4298-F919-30A6-27CF0CDB69F0}"/>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17" name="Retângulo 16">
            <a:hlinkClick xmlns:r="http://schemas.openxmlformats.org/officeDocument/2006/relationships" r:id="rId12"/>
            <a:extLst>
              <a:ext uri="{FF2B5EF4-FFF2-40B4-BE49-F238E27FC236}">
                <a16:creationId xmlns:a16="http://schemas.microsoft.com/office/drawing/2014/main" id="{3AC90E79-743C-1117-87AA-AFA4A473338D}"/>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18" name="Retângulo 17">
            <a:hlinkClick xmlns:r="http://schemas.openxmlformats.org/officeDocument/2006/relationships" r:id="rId13"/>
            <a:extLst>
              <a:ext uri="{FF2B5EF4-FFF2-40B4-BE49-F238E27FC236}">
                <a16:creationId xmlns:a16="http://schemas.microsoft.com/office/drawing/2014/main" id="{CEE52145-748F-C3B4-53EF-33B83C08DE19}"/>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364066</xdr:colOff>
      <xdr:row>2</xdr:row>
      <xdr:rowOff>1625600</xdr:rowOff>
    </xdr:from>
    <xdr:to>
      <xdr:col>3</xdr:col>
      <xdr:colOff>1109132</xdr:colOff>
      <xdr:row>2</xdr:row>
      <xdr:rowOff>2357479</xdr:rowOff>
    </xdr:to>
    <xdr:pic>
      <xdr:nvPicPr>
        <xdr:cNvPr id="3" name="Imagem 2">
          <a:extLst>
            <a:ext uri="{FF2B5EF4-FFF2-40B4-BE49-F238E27FC236}">
              <a16:creationId xmlns:a16="http://schemas.microsoft.com/office/drawing/2014/main" id="{6D2F2D2F-5989-4693-AF1D-06E19BE874D6}"/>
            </a:ext>
          </a:extLst>
        </xdr:cNvPr>
        <xdr:cNvPicPr>
          <a:picLocks noChangeAspect="1"/>
        </xdr:cNvPicPr>
      </xdr:nvPicPr>
      <xdr:blipFill>
        <a:blip xmlns:r="http://schemas.openxmlformats.org/officeDocument/2006/relationships" r:embed="rId14"/>
        <a:stretch>
          <a:fillRect/>
        </a:stretch>
      </xdr:blipFill>
      <xdr:spPr>
        <a:xfrm>
          <a:off x="2929466" y="2302933"/>
          <a:ext cx="745066" cy="731879"/>
        </a:xfrm>
        <a:prstGeom prst="rect">
          <a:avLst/>
        </a:prstGeom>
      </xdr:spPr>
    </xdr:pic>
    <xdr:clientData/>
  </xdr:twoCellAnchor>
  <xdr:twoCellAnchor editAs="oneCell">
    <xdr:from>
      <xdr:col>3</xdr:col>
      <xdr:colOff>1193799</xdr:colOff>
      <xdr:row>2</xdr:row>
      <xdr:rowOff>1625600</xdr:rowOff>
    </xdr:from>
    <xdr:to>
      <xdr:col>4</xdr:col>
      <xdr:colOff>506697</xdr:colOff>
      <xdr:row>2</xdr:row>
      <xdr:rowOff>2345267</xdr:rowOff>
    </xdr:to>
    <xdr:pic>
      <xdr:nvPicPr>
        <xdr:cNvPr id="4" name="Imagem 3">
          <a:extLst>
            <a:ext uri="{FF2B5EF4-FFF2-40B4-BE49-F238E27FC236}">
              <a16:creationId xmlns:a16="http://schemas.microsoft.com/office/drawing/2014/main" id="{5C987E53-9DAB-42E9-8034-BCD20F5DD241}"/>
            </a:ext>
          </a:extLst>
        </xdr:cNvPr>
        <xdr:cNvPicPr>
          <a:picLocks noChangeAspect="1"/>
        </xdr:cNvPicPr>
      </xdr:nvPicPr>
      <xdr:blipFill>
        <a:blip xmlns:r="http://schemas.openxmlformats.org/officeDocument/2006/relationships" r:embed="rId15"/>
        <a:stretch>
          <a:fillRect/>
        </a:stretch>
      </xdr:blipFill>
      <xdr:spPr>
        <a:xfrm>
          <a:off x="3759199" y="2302933"/>
          <a:ext cx="709898" cy="719667"/>
        </a:xfrm>
        <a:prstGeom prst="rect">
          <a:avLst/>
        </a:prstGeom>
      </xdr:spPr>
    </xdr:pic>
    <xdr:clientData/>
  </xdr:twoCellAnchor>
  <xdr:twoCellAnchor editAs="oneCell">
    <xdr:from>
      <xdr:col>4</xdr:col>
      <xdr:colOff>601132</xdr:colOff>
      <xdr:row>2</xdr:row>
      <xdr:rowOff>1617133</xdr:rowOff>
    </xdr:from>
    <xdr:to>
      <xdr:col>4</xdr:col>
      <xdr:colOff>1346198</xdr:colOff>
      <xdr:row>2</xdr:row>
      <xdr:rowOff>2342521</xdr:rowOff>
    </xdr:to>
    <xdr:pic>
      <xdr:nvPicPr>
        <xdr:cNvPr id="5" name="Imagem 4">
          <a:extLst>
            <a:ext uri="{FF2B5EF4-FFF2-40B4-BE49-F238E27FC236}">
              <a16:creationId xmlns:a16="http://schemas.microsoft.com/office/drawing/2014/main" id="{24006A9F-4E40-4CEE-821C-CA1CFEF8820E}"/>
            </a:ext>
          </a:extLst>
        </xdr:cNvPr>
        <xdr:cNvPicPr>
          <a:picLocks noChangeAspect="1"/>
        </xdr:cNvPicPr>
      </xdr:nvPicPr>
      <xdr:blipFill>
        <a:blip xmlns:r="http://schemas.openxmlformats.org/officeDocument/2006/relationships" r:embed="rId16"/>
        <a:stretch>
          <a:fillRect/>
        </a:stretch>
      </xdr:blipFill>
      <xdr:spPr>
        <a:xfrm>
          <a:off x="4563532" y="2294466"/>
          <a:ext cx="745066" cy="725388"/>
        </a:xfrm>
        <a:prstGeom prst="rect">
          <a:avLst/>
        </a:prstGeom>
      </xdr:spPr>
    </xdr:pic>
    <xdr:clientData/>
  </xdr:twoCellAnchor>
  <xdr:twoCellAnchor editAs="oneCell">
    <xdr:from>
      <xdr:col>4</xdr:col>
      <xdr:colOff>1439332</xdr:colOff>
      <xdr:row>2</xdr:row>
      <xdr:rowOff>1608665</xdr:rowOff>
    </xdr:from>
    <xdr:to>
      <xdr:col>4</xdr:col>
      <xdr:colOff>2201333</xdr:colOff>
      <xdr:row>2</xdr:row>
      <xdr:rowOff>2351252</xdr:rowOff>
    </xdr:to>
    <xdr:pic>
      <xdr:nvPicPr>
        <xdr:cNvPr id="6" name="Imagem 5">
          <a:extLst>
            <a:ext uri="{FF2B5EF4-FFF2-40B4-BE49-F238E27FC236}">
              <a16:creationId xmlns:a16="http://schemas.microsoft.com/office/drawing/2014/main" id="{42A27911-C77F-185A-88C6-903ED714F6ED}"/>
            </a:ext>
          </a:extLst>
        </xdr:cNvPr>
        <xdr:cNvPicPr>
          <a:picLocks noChangeAspect="1"/>
        </xdr:cNvPicPr>
      </xdr:nvPicPr>
      <xdr:blipFill>
        <a:blip xmlns:r="http://schemas.openxmlformats.org/officeDocument/2006/relationships" r:embed="rId17"/>
        <a:stretch>
          <a:fillRect/>
        </a:stretch>
      </xdr:blipFill>
      <xdr:spPr>
        <a:xfrm>
          <a:off x="5401732" y="2285998"/>
          <a:ext cx="762001" cy="7425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7</xdr:row>
      <xdr:rowOff>410421</xdr:rowOff>
    </xdr:to>
    <xdr:grpSp>
      <xdr:nvGrpSpPr>
        <xdr:cNvPr id="2" name="Agrupar 1">
          <a:extLst>
            <a:ext uri="{FF2B5EF4-FFF2-40B4-BE49-F238E27FC236}">
              <a16:creationId xmlns:a16="http://schemas.microsoft.com/office/drawing/2014/main" id="{295C5B60-0BD6-4837-B325-3EC942C99F56}"/>
            </a:ext>
          </a:extLst>
        </xdr:cNvPr>
        <xdr:cNvGrpSpPr/>
      </xdr:nvGrpSpPr>
      <xdr:grpSpPr>
        <a:xfrm>
          <a:off x="0" y="585107"/>
          <a:ext cx="2060133" cy="5266266"/>
          <a:chOff x="166748" y="227363"/>
          <a:chExt cx="2008902" cy="5868637"/>
        </a:xfrm>
      </xdr:grpSpPr>
      <xdr:grpSp>
        <xdr:nvGrpSpPr>
          <xdr:cNvPr id="4" name="Agrupar 3">
            <a:extLst>
              <a:ext uri="{FF2B5EF4-FFF2-40B4-BE49-F238E27FC236}">
                <a16:creationId xmlns:a16="http://schemas.microsoft.com/office/drawing/2014/main" id="{F28CDD0D-CDEC-7494-C40B-9708EB9067BF}"/>
              </a:ext>
            </a:extLst>
          </xdr:cNvPr>
          <xdr:cNvGrpSpPr/>
        </xdr:nvGrpSpPr>
        <xdr:grpSpPr>
          <a:xfrm>
            <a:off x="166748" y="227363"/>
            <a:ext cx="2008902" cy="5868637"/>
            <a:chOff x="166748" y="227363"/>
            <a:chExt cx="2008902" cy="5868637"/>
          </a:xfrm>
        </xdr:grpSpPr>
        <xdr:sp macro="" textlink="">
          <xdr:nvSpPr>
            <xdr:cNvPr id="7" name="Retângulo 6">
              <a:extLst>
                <a:ext uri="{FF2B5EF4-FFF2-40B4-BE49-F238E27FC236}">
                  <a16:creationId xmlns:a16="http://schemas.microsoft.com/office/drawing/2014/main" id="{CFC6E0C4-2A76-7122-44DB-205ABA5E61A5}"/>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6D2E7100-C5E6-2F1B-E721-B343C389589B}"/>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E52F29BB-D041-BDBB-7287-FDD080ED43A7}"/>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700E8D4D-3F09-963C-98D6-7790EB6C180C}"/>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2E74FF45-214C-B477-EB43-262F5884B341}"/>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C4903CEB-C7D1-382A-74FC-06A691B3149C}"/>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BEM-ESTAR ANIMAL</a:t>
              </a:r>
              <a:endParaRPr lang="pt-BR" sz="1100" b="1">
                <a:solidFill>
                  <a:srgbClr val="E84D53"/>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E4C89B7A-9F1C-FE36-2D45-46A818C29050}"/>
                </a:ext>
              </a:extLst>
            </xdr:cNvPr>
            <xdr:cNvSpPr/>
          </xdr:nvSpPr>
          <xdr:spPr>
            <a:xfrm>
              <a:off x="412313" y="2792447"/>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B1885128-AB6B-CCE6-47BD-01757D589857}"/>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23973889-C85B-1BFF-926A-5000B3D7C3DD}"/>
                </a:ext>
              </a:extLst>
            </xdr:cNvPr>
            <xdr:cNvSpPr/>
          </xdr:nvSpPr>
          <xdr:spPr>
            <a:xfrm>
              <a:off x="407122" y="2386510"/>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AF3512EF-4794-D491-1FA0-E747B666193D}"/>
                </a:ext>
              </a:extLst>
            </xdr:cNvPr>
            <xdr:cNvSpPr/>
          </xdr:nvSpPr>
          <xdr:spPr>
            <a:xfrm>
              <a:off x="429865" y="1832959"/>
              <a:ext cx="1641527" cy="6108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C0032E8B-C797-68A0-4B3A-FE95410BB5BE}"/>
                </a:ext>
              </a:extLst>
            </xdr:cNvPr>
            <xdr:cNvSpPr/>
          </xdr:nvSpPr>
          <xdr:spPr>
            <a:xfrm>
              <a:off x="460039" y="1523829"/>
              <a:ext cx="1641527" cy="30155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52D53F63-6FEB-0B61-CA65-7CFD74D348E1}"/>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E03C7E61-685E-A9D7-3995-2B7405AC2BA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FED207E1-4F4B-7057-5695-E90C10CCC50A}"/>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1176867</xdr:colOff>
      <xdr:row>2</xdr:row>
      <xdr:rowOff>1134533</xdr:rowOff>
    </xdr:from>
    <xdr:to>
      <xdr:col>4</xdr:col>
      <xdr:colOff>492270</xdr:colOff>
      <xdr:row>2</xdr:row>
      <xdr:rowOff>1837266</xdr:rowOff>
    </xdr:to>
    <xdr:pic>
      <xdr:nvPicPr>
        <xdr:cNvPr id="17" name="Imagem 16">
          <a:extLst>
            <a:ext uri="{FF2B5EF4-FFF2-40B4-BE49-F238E27FC236}">
              <a16:creationId xmlns:a16="http://schemas.microsoft.com/office/drawing/2014/main" id="{9C64E78B-F834-3523-4E42-2408BEFDC3B9}"/>
            </a:ext>
          </a:extLst>
        </xdr:cNvPr>
        <xdr:cNvPicPr>
          <a:picLocks noChangeAspect="1"/>
        </xdr:cNvPicPr>
      </xdr:nvPicPr>
      <xdr:blipFill>
        <a:blip xmlns:r="http://schemas.openxmlformats.org/officeDocument/2006/relationships" r:embed="rId14"/>
        <a:stretch>
          <a:fillRect/>
        </a:stretch>
      </xdr:blipFill>
      <xdr:spPr>
        <a:xfrm>
          <a:off x="3742267" y="1718733"/>
          <a:ext cx="712403" cy="702733"/>
        </a:xfrm>
        <a:prstGeom prst="rect">
          <a:avLst/>
        </a:prstGeom>
      </xdr:spPr>
    </xdr:pic>
    <xdr:clientData/>
  </xdr:twoCellAnchor>
  <xdr:twoCellAnchor editAs="oneCell">
    <xdr:from>
      <xdr:col>3</xdr:col>
      <xdr:colOff>397934</xdr:colOff>
      <xdr:row>2</xdr:row>
      <xdr:rowOff>1143000</xdr:rowOff>
    </xdr:from>
    <xdr:to>
      <xdr:col>3</xdr:col>
      <xdr:colOff>1098069</xdr:colOff>
      <xdr:row>2</xdr:row>
      <xdr:rowOff>1839909</xdr:rowOff>
    </xdr:to>
    <xdr:pic>
      <xdr:nvPicPr>
        <xdr:cNvPr id="19" name="Imagem 18">
          <a:extLst>
            <a:ext uri="{FF2B5EF4-FFF2-40B4-BE49-F238E27FC236}">
              <a16:creationId xmlns:a16="http://schemas.microsoft.com/office/drawing/2014/main" id="{ACEE22FC-321E-4FBA-90CE-09191876EBD1}"/>
            </a:ext>
          </a:extLst>
        </xdr:cNvPr>
        <xdr:cNvPicPr>
          <a:picLocks noChangeAspect="1"/>
        </xdr:cNvPicPr>
      </xdr:nvPicPr>
      <xdr:blipFill>
        <a:blip xmlns:r="http://schemas.openxmlformats.org/officeDocument/2006/relationships" r:embed="rId15"/>
        <a:stretch>
          <a:fillRect/>
        </a:stretch>
      </xdr:blipFill>
      <xdr:spPr>
        <a:xfrm>
          <a:off x="2963334" y="1727200"/>
          <a:ext cx="700135" cy="6969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8</xdr:row>
      <xdr:rowOff>446139</xdr:rowOff>
    </xdr:to>
    <xdr:grpSp>
      <xdr:nvGrpSpPr>
        <xdr:cNvPr id="18" name="Agrupar 17">
          <a:extLst>
            <a:ext uri="{FF2B5EF4-FFF2-40B4-BE49-F238E27FC236}">
              <a16:creationId xmlns:a16="http://schemas.microsoft.com/office/drawing/2014/main" id="{52630492-CE25-4951-AFD4-08947549D986}"/>
            </a:ext>
          </a:extLst>
        </xdr:cNvPr>
        <xdr:cNvGrpSpPr/>
      </xdr:nvGrpSpPr>
      <xdr:grpSpPr>
        <a:xfrm>
          <a:off x="0" y="775607"/>
          <a:ext cx="2060133" cy="5927913"/>
          <a:chOff x="166748" y="227363"/>
          <a:chExt cx="2008902" cy="5868637"/>
        </a:xfrm>
      </xdr:grpSpPr>
      <xdr:grpSp>
        <xdr:nvGrpSpPr>
          <xdr:cNvPr id="19" name="Agrupar 18">
            <a:extLst>
              <a:ext uri="{FF2B5EF4-FFF2-40B4-BE49-F238E27FC236}">
                <a16:creationId xmlns:a16="http://schemas.microsoft.com/office/drawing/2014/main" id="{997FE205-620A-B030-1A9A-E7C0DCAF7A53}"/>
              </a:ext>
            </a:extLst>
          </xdr:cNvPr>
          <xdr:cNvGrpSpPr/>
        </xdr:nvGrpSpPr>
        <xdr:grpSpPr>
          <a:xfrm>
            <a:off x="166748" y="227363"/>
            <a:ext cx="2008902" cy="5868637"/>
            <a:chOff x="166748" y="227363"/>
            <a:chExt cx="2008902" cy="5868637"/>
          </a:xfrm>
        </xdr:grpSpPr>
        <xdr:sp macro="" textlink="">
          <xdr:nvSpPr>
            <xdr:cNvPr id="22" name="Retângulo 21">
              <a:extLst>
                <a:ext uri="{FF2B5EF4-FFF2-40B4-BE49-F238E27FC236}">
                  <a16:creationId xmlns:a16="http://schemas.microsoft.com/office/drawing/2014/main" id="{4168CE4D-D73C-CA60-6A18-7B05593A5F91}"/>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C78F31F3-E719-B5C7-A309-7601FC27EEDC}"/>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8F3D9E00-3CAF-D1F4-610E-146B0F3D22AB}"/>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06DCDA5F-3A54-83C9-A8B8-6814081C0855}"/>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A84DC944-4A43-A135-2280-9F56923A2EC2}"/>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ÉTICA, INTEGRIDADE E CONFORMIDADE</a:t>
              </a:r>
              <a:endParaRPr lang="pt-BR" sz="1100" b="1">
                <a:solidFill>
                  <a:srgbClr val="E84D53"/>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E37EFCCE-58BE-B587-F5FD-62CC9799A69C}"/>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82310074-A0C6-6789-CEA2-8E514FCD3462}"/>
                </a:ext>
              </a:extLst>
            </xdr:cNvPr>
            <xdr:cNvSpPr/>
          </xdr:nvSpPr>
          <xdr:spPr>
            <a:xfrm>
              <a:off x="412312" y="2776369"/>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2FB7EDB7-E89F-F446-D74E-A96A276CD111}"/>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765EA4EE-25B0-866B-5DEA-3DAED687AEDA}"/>
                </a:ext>
              </a:extLst>
            </xdr:cNvPr>
            <xdr:cNvSpPr/>
          </xdr:nvSpPr>
          <xdr:spPr>
            <a:xfrm>
              <a:off x="407122" y="2377728"/>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47" name="Retângulo 46">
              <a:hlinkClick xmlns:r="http://schemas.openxmlformats.org/officeDocument/2006/relationships" r:id="rId9"/>
              <a:extLst>
                <a:ext uri="{FF2B5EF4-FFF2-40B4-BE49-F238E27FC236}">
                  <a16:creationId xmlns:a16="http://schemas.microsoft.com/office/drawing/2014/main" id="{51C73C8E-1B4B-E4B6-0507-4A38563E4820}"/>
                </a:ext>
              </a:extLst>
            </xdr:cNvPr>
            <xdr:cNvSpPr/>
          </xdr:nvSpPr>
          <xdr:spPr>
            <a:xfrm>
              <a:off x="429865" y="1832959"/>
              <a:ext cx="1641527" cy="52881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48" name="Retângulo 47">
              <a:hlinkClick xmlns:r="http://schemas.openxmlformats.org/officeDocument/2006/relationships" r:id="rId10"/>
              <a:extLst>
                <a:ext uri="{FF2B5EF4-FFF2-40B4-BE49-F238E27FC236}">
                  <a16:creationId xmlns:a16="http://schemas.microsoft.com/office/drawing/2014/main" id="{5237DC41-47EC-B177-13E1-8374397B35A1}"/>
                </a:ext>
              </a:extLst>
            </xdr:cNvPr>
            <xdr:cNvSpPr/>
          </xdr:nvSpPr>
          <xdr:spPr>
            <a:xfrm>
              <a:off x="460039" y="1523828"/>
              <a:ext cx="1641527" cy="2912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49" name="Retângulo 48">
              <a:hlinkClick xmlns:r="http://schemas.openxmlformats.org/officeDocument/2006/relationships" r:id="rId11"/>
              <a:extLst>
                <a:ext uri="{FF2B5EF4-FFF2-40B4-BE49-F238E27FC236}">
                  <a16:creationId xmlns:a16="http://schemas.microsoft.com/office/drawing/2014/main" id="{CF0802DC-617B-EA7B-AE35-CF4C5233CED2}"/>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DC872779-089D-AF5D-34F8-713A43A1A4AA}"/>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6668AE9B-3362-99CB-088C-AC146288C196}"/>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389466</xdr:colOff>
      <xdr:row>2</xdr:row>
      <xdr:rowOff>1871134</xdr:rowOff>
    </xdr:from>
    <xdr:to>
      <xdr:col>3</xdr:col>
      <xdr:colOff>1159087</xdr:colOff>
      <xdr:row>2</xdr:row>
      <xdr:rowOff>2609911</xdr:rowOff>
    </xdr:to>
    <xdr:pic>
      <xdr:nvPicPr>
        <xdr:cNvPr id="2" name="Imagem 1">
          <a:extLst>
            <a:ext uri="{FF2B5EF4-FFF2-40B4-BE49-F238E27FC236}">
              <a16:creationId xmlns:a16="http://schemas.microsoft.com/office/drawing/2014/main" id="{0F3B7DCC-72EE-4890-BC26-26308CCE1150}"/>
            </a:ext>
          </a:extLst>
        </xdr:cNvPr>
        <xdr:cNvPicPr>
          <a:picLocks noChangeAspect="1"/>
        </xdr:cNvPicPr>
      </xdr:nvPicPr>
      <xdr:blipFill>
        <a:blip xmlns:r="http://schemas.openxmlformats.org/officeDocument/2006/relationships" r:embed="rId14"/>
        <a:stretch>
          <a:fillRect/>
        </a:stretch>
      </xdr:blipFill>
      <xdr:spPr>
        <a:xfrm>
          <a:off x="2954866" y="2650067"/>
          <a:ext cx="762001" cy="742587"/>
        </a:xfrm>
        <a:prstGeom prst="rect">
          <a:avLst/>
        </a:prstGeom>
      </xdr:spPr>
    </xdr:pic>
    <xdr:clientData/>
  </xdr:twoCellAnchor>
  <xdr:twoCellAnchor editAs="oneCell">
    <xdr:from>
      <xdr:col>3</xdr:col>
      <xdr:colOff>1253066</xdr:colOff>
      <xdr:row>2</xdr:row>
      <xdr:rowOff>1871133</xdr:rowOff>
    </xdr:from>
    <xdr:to>
      <xdr:col>4</xdr:col>
      <xdr:colOff>630343</xdr:colOff>
      <xdr:row>2</xdr:row>
      <xdr:rowOff>2611544</xdr:rowOff>
    </xdr:to>
    <xdr:pic>
      <xdr:nvPicPr>
        <xdr:cNvPr id="3" name="Imagem 2">
          <a:extLst>
            <a:ext uri="{FF2B5EF4-FFF2-40B4-BE49-F238E27FC236}">
              <a16:creationId xmlns:a16="http://schemas.microsoft.com/office/drawing/2014/main" id="{67FA0B63-A8BF-2FE8-A5FA-63E520E11F0B}"/>
            </a:ext>
          </a:extLst>
        </xdr:cNvPr>
        <xdr:cNvPicPr>
          <a:picLocks noChangeAspect="1"/>
        </xdr:cNvPicPr>
      </xdr:nvPicPr>
      <xdr:blipFill>
        <a:blip xmlns:r="http://schemas.openxmlformats.org/officeDocument/2006/relationships" r:embed="rId15"/>
        <a:stretch>
          <a:fillRect/>
        </a:stretch>
      </xdr:blipFill>
      <xdr:spPr>
        <a:xfrm>
          <a:off x="3818466" y="2650066"/>
          <a:ext cx="770467" cy="73660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10</xdr:row>
      <xdr:rowOff>243734</xdr:rowOff>
    </xdr:to>
    <xdr:grpSp>
      <xdr:nvGrpSpPr>
        <xdr:cNvPr id="2" name="Agrupar 1">
          <a:extLst>
            <a:ext uri="{FF2B5EF4-FFF2-40B4-BE49-F238E27FC236}">
              <a16:creationId xmlns:a16="http://schemas.microsoft.com/office/drawing/2014/main" id="{7A61BBA1-7040-4683-9DD7-5C3213FFBBAF}"/>
            </a:ext>
          </a:extLst>
        </xdr:cNvPr>
        <xdr:cNvGrpSpPr/>
      </xdr:nvGrpSpPr>
      <xdr:grpSpPr>
        <a:xfrm>
          <a:off x="0" y="693964"/>
          <a:ext cx="2060133" cy="6125830"/>
          <a:chOff x="166748" y="227363"/>
          <a:chExt cx="2008902" cy="5868637"/>
        </a:xfrm>
      </xdr:grpSpPr>
      <xdr:grpSp>
        <xdr:nvGrpSpPr>
          <xdr:cNvPr id="19" name="Agrupar 18">
            <a:extLst>
              <a:ext uri="{FF2B5EF4-FFF2-40B4-BE49-F238E27FC236}">
                <a16:creationId xmlns:a16="http://schemas.microsoft.com/office/drawing/2014/main" id="{87D507AB-7874-FB75-DFF8-01AB1F9E49A1}"/>
              </a:ext>
            </a:extLst>
          </xdr:cNvPr>
          <xdr:cNvGrpSpPr/>
        </xdr:nvGrpSpPr>
        <xdr:grpSpPr>
          <a:xfrm>
            <a:off x="166748" y="227363"/>
            <a:ext cx="2008902" cy="5868637"/>
            <a:chOff x="166748" y="227363"/>
            <a:chExt cx="2008902" cy="5868637"/>
          </a:xfrm>
        </xdr:grpSpPr>
        <xdr:sp macro="" textlink="">
          <xdr:nvSpPr>
            <xdr:cNvPr id="22" name="Retângulo 21">
              <a:extLst>
                <a:ext uri="{FF2B5EF4-FFF2-40B4-BE49-F238E27FC236}">
                  <a16:creationId xmlns:a16="http://schemas.microsoft.com/office/drawing/2014/main" id="{F77940D1-3E1C-45A5-8F3C-1F72EE24E603}"/>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2080DE59-D441-09E0-7527-2118AAF5353B}"/>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76D23B58-8C37-374C-89FC-4532C23F1421}"/>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63DA2EA0-7C47-32A7-B44D-097B4ED7F2E9}"/>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PECUÁRIA SUSTENTÁVEL</a:t>
              </a:r>
              <a:endParaRPr lang="pt-BR" sz="1100" b="1">
                <a:solidFill>
                  <a:srgbClr val="E84D53"/>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BBBE894B-880F-B87C-2D61-4B49A7C641CA}"/>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8EAAAB4F-B4EF-899F-1E4D-0F673BFDBF15}"/>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5212E750-CC6D-DFFA-1334-85D24927CB65}"/>
                </a:ext>
              </a:extLst>
            </xdr:cNvPr>
            <xdr:cNvSpPr/>
          </xdr:nvSpPr>
          <xdr:spPr>
            <a:xfrm>
              <a:off x="433549" y="2803636"/>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B9132B5E-10BA-27EE-C5A2-90B6A6C52BF2}"/>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FA3E48DF-7AF2-B2B5-AD1D-0B0885878148}"/>
                </a:ext>
              </a:extLst>
            </xdr:cNvPr>
            <xdr:cNvSpPr/>
          </xdr:nvSpPr>
          <xdr:spPr>
            <a:xfrm>
              <a:off x="396504" y="235630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1C7C7626-FA52-B437-4D3F-0BA56BFA0A4A}"/>
                </a:ext>
              </a:extLst>
            </xdr:cNvPr>
            <xdr:cNvSpPr/>
          </xdr:nvSpPr>
          <xdr:spPr>
            <a:xfrm>
              <a:off x="429865" y="1832959"/>
              <a:ext cx="1641527" cy="46917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54D0E1F1-1DDE-0394-9394-29C425EFDD12}"/>
                </a:ext>
              </a:extLst>
            </xdr:cNvPr>
            <xdr:cNvSpPr/>
          </xdr:nvSpPr>
          <xdr:spPr>
            <a:xfrm>
              <a:off x="460039" y="1523828"/>
              <a:ext cx="1641527" cy="2901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A93F1BD6-3672-7440-9E09-2DE4F578BCB1}"/>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E1AC4D7C-D077-CD0B-AA4A-292646B8209B}"/>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424B5A46-B34E-3314-8734-4F5F93A03E16}"/>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355600</xdr:colOff>
      <xdr:row>2</xdr:row>
      <xdr:rowOff>1515533</xdr:rowOff>
    </xdr:from>
    <xdr:to>
      <xdr:col>3</xdr:col>
      <xdr:colOff>1055735</xdr:colOff>
      <xdr:row>2</xdr:row>
      <xdr:rowOff>2212442</xdr:rowOff>
    </xdr:to>
    <xdr:pic>
      <xdr:nvPicPr>
        <xdr:cNvPr id="3" name="Imagem 2">
          <a:extLst>
            <a:ext uri="{FF2B5EF4-FFF2-40B4-BE49-F238E27FC236}">
              <a16:creationId xmlns:a16="http://schemas.microsoft.com/office/drawing/2014/main" id="{12DA2BC5-1CD9-479F-9B18-871654E211FD}"/>
            </a:ext>
          </a:extLst>
        </xdr:cNvPr>
        <xdr:cNvPicPr>
          <a:picLocks noChangeAspect="1"/>
        </xdr:cNvPicPr>
      </xdr:nvPicPr>
      <xdr:blipFill>
        <a:blip xmlns:r="http://schemas.openxmlformats.org/officeDocument/2006/relationships" r:embed="rId14"/>
        <a:stretch>
          <a:fillRect/>
        </a:stretch>
      </xdr:blipFill>
      <xdr:spPr>
        <a:xfrm>
          <a:off x="2921000" y="2218266"/>
          <a:ext cx="700135" cy="696909"/>
        </a:xfrm>
        <a:prstGeom prst="rect">
          <a:avLst/>
        </a:prstGeom>
      </xdr:spPr>
    </xdr:pic>
    <xdr:clientData/>
  </xdr:twoCellAnchor>
  <xdr:twoCellAnchor editAs="oneCell">
    <xdr:from>
      <xdr:col>3</xdr:col>
      <xdr:colOff>1159933</xdr:colOff>
      <xdr:row>2</xdr:row>
      <xdr:rowOff>1515533</xdr:rowOff>
    </xdr:from>
    <xdr:to>
      <xdr:col>4</xdr:col>
      <xdr:colOff>356803</xdr:colOff>
      <xdr:row>2</xdr:row>
      <xdr:rowOff>2218266</xdr:rowOff>
    </xdr:to>
    <xdr:pic>
      <xdr:nvPicPr>
        <xdr:cNvPr id="4" name="Imagem 3">
          <a:extLst>
            <a:ext uri="{FF2B5EF4-FFF2-40B4-BE49-F238E27FC236}">
              <a16:creationId xmlns:a16="http://schemas.microsoft.com/office/drawing/2014/main" id="{19D50CAF-AEA7-4337-B817-1E363D9BE88A}"/>
            </a:ext>
          </a:extLst>
        </xdr:cNvPr>
        <xdr:cNvPicPr>
          <a:picLocks noChangeAspect="1"/>
        </xdr:cNvPicPr>
      </xdr:nvPicPr>
      <xdr:blipFill>
        <a:blip xmlns:r="http://schemas.openxmlformats.org/officeDocument/2006/relationships" r:embed="rId15"/>
        <a:stretch>
          <a:fillRect/>
        </a:stretch>
      </xdr:blipFill>
      <xdr:spPr>
        <a:xfrm>
          <a:off x="3725333" y="2218266"/>
          <a:ext cx="712403" cy="7027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7</xdr:row>
      <xdr:rowOff>136577</xdr:rowOff>
    </xdr:to>
    <xdr:grpSp>
      <xdr:nvGrpSpPr>
        <xdr:cNvPr id="2" name="Agrupar 1">
          <a:extLst>
            <a:ext uri="{FF2B5EF4-FFF2-40B4-BE49-F238E27FC236}">
              <a16:creationId xmlns:a16="http://schemas.microsoft.com/office/drawing/2014/main" id="{0F64D7F8-7181-49A3-A4CD-D62439A111DB}"/>
            </a:ext>
          </a:extLst>
        </xdr:cNvPr>
        <xdr:cNvGrpSpPr/>
      </xdr:nvGrpSpPr>
      <xdr:grpSpPr>
        <a:xfrm>
          <a:off x="0" y="734786"/>
          <a:ext cx="2060133" cy="6732231"/>
          <a:chOff x="166748" y="227363"/>
          <a:chExt cx="2008902" cy="5868637"/>
        </a:xfrm>
      </xdr:grpSpPr>
      <xdr:grpSp>
        <xdr:nvGrpSpPr>
          <xdr:cNvPr id="3" name="Agrupar 2">
            <a:extLst>
              <a:ext uri="{FF2B5EF4-FFF2-40B4-BE49-F238E27FC236}">
                <a16:creationId xmlns:a16="http://schemas.microsoft.com/office/drawing/2014/main" id="{083B2FF4-B97D-009C-FF56-0109BB2086D6}"/>
              </a:ext>
            </a:extLst>
          </xdr:cNvPr>
          <xdr:cNvGrpSpPr/>
        </xdr:nvGrpSpPr>
        <xdr:grpSpPr>
          <a:xfrm>
            <a:off x="166748" y="227363"/>
            <a:ext cx="2008902" cy="5868637"/>
            <a:chOff x="166748" y="227363"/>
            <a:chExt cx="2008902" cy="5868637"/>
          </a:xfrm>
        </xdr:grpSpPr>
        <xdr:sp macro="" textlink="">
          <xdr:nvSpPr>
            <xdr:cNvPr id="6" name="Retângulo 5">
              <a:extLst>
                <a:ext uri="{FF2B5EF4-FFF2-40B4-BE49-F238E27FC236}">
                  <a16:creationId xmlns:a16="http://schemas.microsoft.com/office/drawing/2014/main" id="{AB33EDF3-5942-F756-36E7-F1BAD15863EF}"/>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1"/>
              <a:extLst>
                <a:ext uri="{FF2B5EF4-FFF2-40B4-BE49-F238E27FC236}">
                  <a16:creationId xmlns:a16="http://schemas.microsoft.com/office/drawing/2014/main" id="{2B965036-82E1-647B-0FFD-CA36FB64BE46}"/>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2"/>
              <a:extLst>
                <a:ext uri="{FF2B5EF4-FFF2-40B4-BE49-F238E27FC236}">
                  <a16:creationId xmlns:a16="http://schemas.microsoft.com/office/drawing/2014/main" id="{B637286B-DF2B-9963-2E84-706885025D73}"/>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COMBATE ÀS MUDANÇAS CLIMÁTICAS</a:t>
              </a:r>
              <a:endParaRPr lang="pt-BR" sz="1100" b="1">
                <a:solidFill>
                  <a:srgbClr val="E84D53"/>
                </a:solidFill>
                <a:latin typeface="+mj-lt"/>
                <a:cs typeface="Arial" panose="020B0604020202020204" pitchFamily="34" charset="0"/>
              </a:endParaRPr>
            </a:p>
          </xdr:txBody>
        </xdr:sp>
        <xdr:sp macro="" textlink="">
          <xdr:nvSpPr>
            <xdr:cNvPr id="9" name="Retângulo 8">
              <a:hlinkClick xmlns:r="http://schemas.openxmlformats.org/officeDocument/2006/relationships" r:id="rId3"/>
              <a:extLst>
                <a:ext uri="{FF2B5EF4-FFF2-40B4-BE49-F238E27FC236}">
                  <a16:creationId xmlns:a16="http://schemas.microsoft.com/office/drawing/2014/main" id="{918A7305-8445-2DB4-8681-1D70565EC5B5}"/>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4"/>
              <a:extLst>
                <a:ext uri="{FF2B5EF4-FFF2-40B4-BE49-F238E27FC236}">
                  <a16:creationId xmlns:a16="http://schemas.microsoft.com/office/drawing/2014/main" id="{A9C1C7FE-1A4B-FAA1-295A-60B54FEE39AB}"/>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5"/>
              <a:extLst>
                <a:ext uri="{FF2B5EF4-FFF2-40B4-BE49-F238E27FC236}">
                  <a16:creationId xmlns:a16="http://schemas.microsoft.com/office/drawing/2014/main" id="{B2AFAFCB-4F56-C468-21BC-6C2F247911B5}"/>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6"/>
              <a:extLst>
                <a:ext uri="{FF2B5EF4-FFF2-40B4-BE49-F238E27FC236}">
                  <a16:creationId xmlns:a16="http://schemas.microsoft.com/office/drawing/2014/main" id="{D2B2B925-2182-624D-1FD3-1468966CE65C}"/>
                </a:ext>
              </a:extLst>
            </xdr:cNvPr>
            <xdr:cNvSpPr/>
          </xdr:nvSpPr>
          <xdr:spPr>
            <a:xfrm>
              <a:off x="433549" y="2790832"/>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7"/>
              <a:extLst>
                <a:ext uri="{FF2B5EF4-FFF2-40B4-BE49-F238E27FC236}">
                  <a16:creationId xmlns:a16="http://schemas.microsoft.com/office/drawing/2014/main" id="{BFC24C5D-B842-648A-4B90-2A2779944927}"/>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8"/>
              <a:extLst>
                <a:ext uri="{FF2B5EF4-FFF2-40B4-BE49-F238E27FC236}">
                  <a16:creationId xmlns:a16="http://schemas.microsoft.com/office/drawing/2014/main" id="{6AB51E04-B22D-DDBF-DCEC-056A1EE691AF}"/>
                </a:ext>
              </a:extLst>
            </xdr:cNvPr>
            <xdr:cNvSpPr/>
          </xdr:nvSpPr>
          <xdr:spPr>
            <a:xfrm>
              <a:off x="364650" y="239434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9"/>
              <a:extLst>
                <a:ext uri="{FF2B5EF4-FFF2-40B4-BE49-F238E27FC236}">
                  <a16:creationId xmlns:a16="http://schemas.microsoft.com/office/drawing/2014/main" id="{2CFB95FE-2CA5-85FD-A00A-F3EF6D55ADD6}"/>
                </a:ext>
              </a:extLst>
            </xdr:cNvPr>
            <xdr:cNvSpPr/>
          </xdr:nvSpPr>
          <xdr:spPr>
            <a:xfrm>
              <a:off x="429865" y="1832959"/>
              <a:ext cx="1641527" cy="5170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16" name="Retângulo 15">
              <a:hlinkClick xmlns:r="http://schemas.openxmlformats.org/officeDocument/2006/relationships" r:id="rId10"/>
              <a:extLst>
                <a:ext uri="{FF2B5EF4-FFF2-40B4-BE49-F238E27FC236}">
                  <a16:creationId xmlns:a16="http://schemas.microsoft.com/office/drawing/2014/main" id="{4658C2E1-D4C2-BC32-8556-5D0C50350E92}"/>
                </a:ext>
              </a:extLst>
            </xdr:cNvPr>
            <xdr:cNvSpPr/>
          </xdr:nvSpPr>
          <xdr:spPr>
            <a:xfrm>
              <a:off x="460039" y="1523829"/>
              <a:ext cx="1641527" cy="30011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17" name="Retângulo 16">
              <a:hlinkClick xmlns:r="http://schemas.openxmlformats.org/officeDocument/2006/relationships" r:id="rId11"/>
              <a:extLst>
                <a:ext uri="{FF2B5EF4-FFF2-40B4-BE49-F238E27FC236}">
                  <a16:creationId xmlns:a16="http://schemas.microsoft.com/office/drawing/2014/main" id="{742AC4BB-30DC-02D1-89D4-57BCBABD1386}"/>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4" name="Retângulo 3">
            <a:hlinkClick xmlns:r="http://schemas.openxmlformats.org/officeDocument/2006/relationships" r:id="rId12"/>
            <a:extLst>
              <a:ext uri="{FF2B5EF4-FFF2-40B4-BE49-F238E27FC236}">
                <a16:creationId xmlns:a16="http://schemas.microsoft.com/office/drawing/2014/main" id="{B821115B-AE36-5CA6-648B-DDE87CB35CC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5" name="Retângulo 4">
            <a:hlinkClick xmlns:r="http://schemas.openxmlformats.org/officeDocument/2006/relationships" r:id="rId13"/>
            <a:extLst>
              <a:ext uri="{FF2B5EF4-FFF2-40B4-BE49-F238E27FC236}">
                <a16:creationId xmlns:a16="http://schemas.microsoft.com/office/drawing/2014/main" id="{AA1932DC-921D-0579-6EF6-6501452EC4FC}"/>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304800</xdr:colOff>
      <xdr:row>2</xdr:row>
      <xdr:rowOff>1710267</xdr:rowOff>
    </xdr:from>
    <xdr:to>
      <xdr:col>3</xdr:col>
      <xdr:colOff>1025687</xdr:colOff>
      <xdr:row>2</xdr:row>
      <xdr:rowOff>2396067</xdr:rowOff>
    </xdr:to>
    <xdr:pic>
      <xdr:nvPicPr>
        <xdr:cNvPr id="18" name="Imagem 17">
          <a:extLst>
            <a:ext uri="{FF2B5EF4-FFF2-40B4-BE49-F238E27FC236}">
              <a16:creationId xmlns:a16="http://schemas.microsoft.com/office/drawing/2014/main" id="{49C37D0E-0B56-4C82-B2E5-6D1422F81BFB}"/>
            </a:ext>
          </a:extLst>
        </xdr:cNvPr>
        <xdr:cNvPicPr>
          <a:picLocks noChangeAspect="1"/>
        </xdr:cNvPicPr>
      </xdr:nvPicPr>
      <xdr:blipFill>
        <a:blip xmlns:r="http://schemas.openxmlformats.org/officeDocument/2006/relationships" r:embed="rId14"/>
        <a:stretch>
          <a:fillRect/>
        </a:stretch>
      </xdr:blipFill>
      <xdr:spPr>
        <a:xfrm>
          <a:off x="2870200" y="2438400"/>
          <a:ext cx="720887" cy="685800"/>
        </a:xfrm>
        <a:prstGeom prst="rect">
          <a:avLst/>
        </a:prstGeom>
      </xdr:spPr>
    </xdr:pic>
    <xdr:clientData/>
  </xdr:twoCellAnchor>
  <xdr:twoCellAnchor editAs="oneCell">
    <xdr:from>
      <xdr:col>4</xdr:col>
      <xdr:colOff>457199</xdr:colOff>
      <xdr:row>2</xdr:row>
      <xdr:rowOff>1727199</xdr:rowOff>
    </xdr:from>
    <xdr:to>
      <xdr:col>4</xdr:col>
      <xdr:colOff>1159933</xdr:colOff>
      <xdr:row>2</xdr:row>
      <xdr:rowOff>2420262</xdr:rowOff>
    </xdr:to>
    <xdr:pic>
      <xdr:nvPicPr>
        <xdr:cNvPr id="19" name="Imagem 18">
          <a:extLst>
            <a:ext uri="{FF2B5EF4-FFF2-40B4-BE49-F238E27FC236}">
              <a16:creationId xmlns:a16="http://schemas.microsoft.com/office/drawing/2014/main" id="{D59664E3-143C-E14E-EED8-8699764EBC25}"/>
            </a:ext>
          </a:extLst>
        </xdr:cNvPr>
        <xdr:cNvPicPr>
          <a:picLocks noChangeAspect="1"/>
        </xdr:cNvPicPr>
      </xdr:nvPicPr>
      <xdr:blipFill>
        <a:blip xmlns:r="http://schemas.openxmlformats.org/officeDocument/2006/relationships" r:embed="rId15"/>
        <a:stretch>
          <a:fillRect/>
        </a:stretch>
      </xdr:blipFill>
      <xdr:spPr>
        <a:xfrm>
          <a:off x="4419599" y="2455332"/>
          <a:ext cx="702734" cy="693063"/>
        </a:xfrm>
        <a:prstGeom prst="rect">
          <a:avLst/>
        </a:prstGeom>
      </xdr:spPr>
    </xdr:pic>
    <xdr:clientData/>
  </xdr:twoCellAnchor>
  <xdr:twoCellAnchor editAs="oneCell">
    <xdr:from>
      <xdr:col>3</xdr:col>
      <xdr:colOff>1083732</xdr:colOff>
      <xdr:row>2</xdr:row>
      <xdr:rowOff>1710267</xdr:rowOff>
    </xdr:from>
    <xdr:to>
      <xdr:col>4</xdr:col>
      <xdr:colOff>397933</xdr:colOff>
      <xdr:row>2</xdr:row>
      <xdr:rowOff>2421468</xdr:rowOff>
    </xdr:to>
    <xdr:pic>
      <xdr:nvPicPr>
        <xdr:cNvPr id="20" name="Imagem 19">
          <a:extLst>
            <a:ext uri="{FF2B5EF4-FFF2-40B4-BE49-F238E27FC236}">
              <a16:creationId xmlns:a16="http://schemas.microsoft.com/office/drawing/2014/main" id="{97C1C5F8-9746-9428-4276-72890D6B913C}"/>
            </a:ext>
          </a:extLst>
        </xdr:cNvPr>
        <xdr:cNvPicPr>
          <a:picLocks noChangeAspect="1"/>
        </xdr:cNvPicPr>
      </xdr:nvPicPr>
      <xdr:blipFill>
        <a:blip xmlns:r="http://schemas.openxmlformats.org/officeDocument/2006/relationships" r:embed="rId16"/>
        <a:stretch>
          <a:fillRect/>
        </a:stretch>
      </xdr:blipFill>
      <xdr:spPr>
        <a:xfrm>
          <a:off x="3649132" y="2438400"/>
          <a:ext cx="711201" cy="71120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44371</xdr:colOff>
      <xdr:row>12</xdr:row>
      <xdr:rowOff>172296</xdr:rowOff>
    </xdr:to>
    <xdr:grpSp>
      <xdr:nvGrpSpPr>
        <xdr:cNvPr id="2" name="Agrupar 1">
          <a:extLst>
            <a:ext uri="{FF2B5EF4-FFF2-40B4-BE49-F238E27FC236}">
              <a16:creationId xmlns:a16="http://schemas.microsoft.com/office/drawing/2014/main" id="{17E83809-B3C2-4F1E-BED6-5F2B76D01BE1}"/>
            </a:ext>
          </a:extLst>
        </xdr:cNvPr>
        <xdr:cNvGrpSpPr/>
      </xdr:nvGrpSpPr>
      <xdr:grpSpPr>
        <a:xfrm>
          <a:off x="0" y="585107"/>
          <a:ext cx="2060133" cy="7026486"/>
          <a:chOff x="166748" y="227363"/>
          <a:chExt cx="2008902" cy="5868637"/>
        </a:xfrm>
      </xdr:grpSpPr>
      <xdr:grpSp>
        <xdr:nvGrpSpPr>
          <xdr:cNvPr id="4" name="Agrupar 3">
            <a:extLst>
              <a:ext uri="{FF2B5EF4-FFF2-40B4-BE49-F238E27FC236}">
                <a16:creationId xmlns:a16="http://schemas.microsoft.com/office/drawing/2014/main" id="{6C1253D8-A159-11F1-D336-B77C17A2587B}"/>
              </a:ext>
            </a:extLst>
          </xdr:cNvPr>
          <xdr:cNvGrpSpPr/>
        </xdr:nvGrpSpPr>
        <xdr:grpSpPr>
          <a:xfrm>
            <a:off x="166748" y="227363"/>
            <a:ext cx="2008902" cy="5868637"/>
            <a:chOff x="166748" y="227363"/>
            <a:chExt cx="2008902" cy="5868637"/>
          </a:xfrm>
        </xdr:grpSpPr>
        <xdr:sp macro="" textlink="">
          <xdr:nvSpPr>
            <xdr:cNvPr id="7" name="Retângulo 6">
              <a:extLst>
                <a:ext uri="{FF2B5EF4-FFF2-40B4-BE49-F238E27FC236}">
                  <a16:creationId xmlns:a16="http://schemas.microsoft.com/office/drawing/2014/main" id="{A2CD9F43-86CB-90F3-E0C0-954F5EF19056}"/>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7DF2B6E7-7617-71C9-0A1D-E7894EB86579}"/>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GESTÃO AMBIENTAL</a:t>
              </a:r>
              <a:endParaRPr lang="pt-BR" sz="1100" b="1">
                <a:solidFill>
                  <a:srgbClr val="E84D53"/>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465ACEB1-9B42-12AC-AF36-72927C82406B}"/>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1C5F8C73-46B8-99DF-9397-9164D6E57CF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9F028A1A-8582-0119-BCCF-51B4572F2929}"/>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FFDFC335-E590-EBDC-BDD3-D7969C9D3A91}"/>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668229D7-6727-B16C-C0A1-D75F3D44055D}"/>
                </a:ext>
              </a:extLst>
            </xdr:cNvPr>
            <xdr:cNvSpPr/>
          </xdr:nvSpPr>
          <xdr:spPr>
            <a:xfrm>
              <a:off x="422931" y="2805779"/>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49A0CBC5-DC12-1AD0-C352-68A21A00166B}"/>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C5FBC6A0-A98E-068B-3BD4-C3FCC3311444}"/>
                </a:ext>
              </a:extLst>
            </xdr:cNvPr>
            <xdr:cNvSpPr/>
          </xdr:nvSpPr>
          <xdr:spPr>
            <a:xfrm>
              <a:off x="396504" y="2383756"/>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990BC946-09EB-1383-895D-F11F36993F5E}"/>
                </a:ext>
              </a:extLst>
            </xdr:cNvPr>
            <xdr:cNvSpPr/>
          </xdr:nvSpPr>
          <xdr:spPr>
            <a:xfrm>
              <a:off x="429865" y="1832959"/>
              <a:ext cx="1641527" cy="48666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699394FA-B0B4-DB16-44C3-1BEEBDD02ED6}"/>
                </a:ext>
              </a:extLst>
            </xdr:cNvPr>
            <xdr:cNvSpPr/>
          </xdr:nvSpPr>
          <xdr:spPr>
            <a:xfrm>
              <a:off x="460039" y="1523828"/>
              <a:ext cx="1641527" cy="27033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B2FCB578-2D4E-42AA-D333-A8D6FE4DC349}"/>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DC3F7405-AF02-CBF5-53ED-42FD8A791759}"/>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0124AF1C-8943-BCB9-F4AD-22BA6A893E65}"/>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1133475</xdr:colOff>
      <xdr:row>2</xdr:row>
      <xdr:rowOff>1419225</xdr:rowOff>
    </xdr:from>
    <xdr:to>
      <xdr:col>4</xdr:col>
      <xdr:colOff>131218</xdr:colOff>
      <xdr:row>2</xdr:row>
      <xdr:rowOff>2133600</xdr:rowOff>
    </xdr:to>
    <xdr:pic>
      <xdr:nvPicPr>
        <xdr:cNvPr id="16" name="Imagem 15">
          <a:extLst>
            <a:ext uri="{FF2B5EF4-FFF2-40B4-BE49-F238E27FC236}">
              <a16:creationId xmlns:a16="http://schemas.microsoft.com/office/drawing/2014/main" id="{90742920-4D5E-7FB2-E22B-9B35C66AAF6D}"/>
            </a:ext>
          </a:extLst>
        </xdr:cNvPr>
        <xdr:cNvPicPr>
          <a:picLocks noChangeAspect="1"/>
        </xdr:cNvPicPr>
      </xdr:nvPicPr>
      <xdr:blipFill>
        <a:blip xmlns:r="http://schemas.openxmlformats.org/officeDocument/2006/relationships" r:embed="rId14"/>
        <a:stretch>
          <a:fillRect/>
        </a:stretch>
      </xdr:blipFill>
      <xdr:spPr>
        <a:xfrm>
          <a:off x="3695700" y="2009775"/>
          <a:ext cx="727483" cy="714375"/>
        </a:xfrm>
        <a:prstGeom prst="rect">
          <a:avLst/>
        </a:prstGeom>
      </xdr:spPr>
    </xdr:pic>
    <xdr:clientData/>
  </xdr:twoCellAnchor>
  <xdr:twoCellAnchor editAs="oneCell">
    <xdr:from>
      <xdr:col>3</xdr:col>
      <xdr:colOff>304800</xdr:colOff>
      <xdr:row>2</xdr:row>
      <xdr:rowOff>1409700</xdr:rowOff>
    </xdr:from>
    <xdr:to>
      <xdr:col>3</xdr:col>
      <xdr:colOff>1012191</xdr:colOff>
      <xdr:row>2</xdr:row>
      <xdr:rowOff>2117091</xdr:rowOff>
    </xdr:to>
    <xdr:pic>
      <xdr:nvPicPr>
        <xdr:cNvPr id="17" name="Imagem 16">
          <a:extLst>
            <a:ext uri="{FF2B5EF4-FFF2-40B4-BE49-F238E27FC236}">
              <a16:creationId xmlns:a16="http://schemas.microsoft.com/office/drawing/2014/main" id="{65BFBE27-CE4F-47FB-BA29-C971344543C3}"/>
            </a:ext>
          </a:extLst>
        </xdr:cNvPr>
        <xdr:cNvPicPr>
          <a:picLocks noChangeAspect="1"/>
        </xdr:cNvPicPr>
      </xdr:nvPicPr>
      <xdr:blipFill>
        <a:blip xmlns:r="http://schemas.openxmlformats.org/officeDocument/2006/relationships" r:embed="rId15"/>
        <a:stretch>
          <a:fillRect/>
        </a:stretch>
      </xdr:blipFill>
      <xdr:spPr>
        <a:xfrm>
          <a:off x="2867025" y="2000250"/>
          <a:ext cx="711201" cy="711201"/>
        </a:xfrm>
        <a:prstGeom prst="rect">
          <a:avLst/>
        </a:prstGeom>
      </xdr:spPr>
    </xdr:pic>
    <xdr:clientData/>
  </xdr:twoCellAnchor>
  <xdr:twoCellAnchor editAs="oneCell">
    <xdr:from>
      <xdr:col>4</xdr:col>
      <xdr:colOff>228600</xdr:colOff>
      <xdr:row>2</xdr:row>
      <xdr:rowOff>1419225</xdr:rowOff>
    </xdr:from>
    <xdr:to>
      <xdr:col>4</xdr:col>
      <xdr:colOff>932545</xdr:colOff>
      <xdr:row>2</xdr:row>
      <xdr:rowOff>2112324</xdr:rowOff>
    </xdr:to>
    <xdr:pic>
      <xdr:nvPicPr>
        <xdr:cNvPr id="18" name="Imagem 17">
          <a:extLst>
            <a:ext uri="{FF2B5EF4-FFF2-40B4-BE49-F238E27FC236}">
              <a16:creationId xmlns:a16="http://schemas.microsoft.com/office/drawing/2014/main" id="{9353C4B0-2206-4A28-8D09-5FFF4761934F}"/>
            </a:ext>
          </a:extLst>
        </xdr:cNvPr>
        <xdr:cNvPicPr>
          <a:picLocks noChangeAspect="1"/>
        </xdr:cNvPicPr>
      </xdr:nvPicPr>
      <xdr:blipFill>
        <a:blip xmlns:r="http://schemas.openxmlformats.org/officeDocument/2006/relationships" r:embed="rId16"/>
        <a:stretch>
          <a:fillRect/>
        </a:stretch>
      </xdr:blipFill>
      <xdr:spPr>
        <a:xfrm>
          <a:off x="4524375" y="2009775"/>
          <a:ext cx="700135" cy="6969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0</xdr:row>
      <xdr:rowOff>278977</xdr:rowOff>
    </xdr:from>
    <xdr:to>
      <xdr:col>0</xdr:col>
      <xdr:colOff>2240491</xdr:colOff>
      <xdr:row>27</xdr:row>
      <xdr:rowOff>38099</xdr:rowOff>
    </xdr:to>
    <xdr:grpSp>
      <xdr:nvGrpSpPr>
        <xdr:cNvPr id="6" name="Agrupar 5">
          <a:extLst>
            <a:ext uri="{FF2B5EF4-FFF2-40B4-BE49-F238E27FC236}">
              <a16:creationId xmlns:a16="http://schemas.microsoft.com/office/drawing/2014/main" id="{B2FB2B8E-83D4-4889-A4C1-0199EC9B6DD8}"/>
            </a:ext>
          </a:extLst>
        </xdr:cNvPr>
        <xdr:cNvGrpSpPr/>
      </xdr:nvGrpSpPr>
      <xdr:grpSpPr>
        <a:xfrm>
          <a:off x="245110" y="282787"/>
          <a:ext cx="1983951" cy="4909395"/>
          <a:chOff x="3773" y="434340"/>
          <a:chExt cx="2008076" cy="4862105"/>
        </a:xfrm>
      </xdr:grpSpPr>
      <xdr:sp macro="" textlink="">
        <xdr:nvSpPr>
          <xdr:cNvPr id="7" name="Retângulo 6">
            <a:hlinkClick xmlns:r="http://schemas.openxmlformats.org/officeDocument/2006/relationships" r:id="rId1"/>
            <a:extLst>
              <a:ext uri="{FF2B5EF4-FFF2-40B4-BE49-F238E27FC236}">
                <a16:creationId xmlns:a16="http://schemas.microsoft.com/office/drawing/2014/main" id="{A20FDAF5-0B02-5ED2-03FC-BE6E380CF756}"/>
              </a:ext>
            </a:extLst>
          </xdr:cNvPr>
          <xdr:cNvSpPr/>
        </xdr:nvSpPr>
        <xdr:spPr>
          <a:xfrm>
            <a:off x="54799" y="4842087"/>
            <a:ext cx="1918781" cy="4543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INDICADORES CONSOLIDADOS</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8" name="Retângulo 7">
            <a:hlinkClick xmlns:r="http://schemas.openxmlformats.org/officeDocument/2006/relationships" r:id="rId2"/>
            <a:extLst>
              <a:ext uri="{FF2B5EF4-FFF2-40B4-BE49-F238E27FC236}">
                <a16:creationId xmlns:a16="http://schemas.microsoft.com/office/drawing/2014/main" id="{843FB934-24D6-6AF0-5211-8CA2D1CEB9C3}"/>
              </a:ext>
            </a:extLst>
          </xdr:cNvPr>
          <xdr:cNvSpPr/>
        </xdr:nvSpPr>
        <xdr:spPr>
          <a:xfrm>
            <a:off x="207876" y="4538446"/>
            <a:ext cx="1765704" cy="2863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GESTÃO AMBIENTAL</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2F708BD1-EF2F-1E50-9C8B-34C711040EC2}"/>
              </a:ext>
            </a:extLst>
          </xdr:cNvPr>
          <xdr:cNvSpPr/>
        </xdr:nvSpPr>
        <xdr:spPr>
          <a:xfrm>
            <a:off x="54799" y="4124907"/>
            <a:ext cx="1918781" cy="44988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COMBATE ÀS MUDANÇAS CLIMÁTICAS</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FFF7A395-2A3A-6602-77A2-3940497FEF62}"/>
              </a:ext>
            </a:extLst>
          </xdr:cNvPr>
          <xdr:cNvSpPr/>
        </xdr:nvSpPr>
        <xdr:spPr>
          <a:xfrm>
            <a:off x="251460" y="3675635"/>
            <a:ext cx="1722120" cy="43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PECUÁRIA SUSTENTÁVEL</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796C65E4-29C2-DD92-D1F7-A6F5C4D11100}"/>
              </a:ext>
            </a:extLst>
          </xdr:cNvPr>
          <xdr:cNvSpPr/>
        </xdr:nvSpPr>
        <xdr:spPr>
          <a:xfrm>
            <a:off x="3773" y="3202839"/>
            <a:ext cx="1969807" cy="45552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ÉTICA, INTEGRIDADE E CONFORMIDADE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06EAD0E0-18B9-12E2-DA18-9F7C23B97F3E}"/>
              </a:ext>
            </a:extLst>
          </xdr:cNvPr>
          <xdr:cNvSpPr/>
        </xdr:nvSpPr>
        <xdr:spPr>
          <a:xfrm>
            <a:off x="251460" y="2933566"/>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BEM-ESTAR ANIMAL</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379E613F-EC79-C109-1F2E-011576820B5B}"/>
              </a:ext>
            </a:extLst>
          </xdr:cNvPr>
          <xdr:cNvSpPr/>
        </xdr:nvSpPr>
        <xdr:spPr>
          <a:xfrm>
            <a:off x="251460" y="2623367"/>
            <a:ext cx="1722120" cy="2929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SAÚDE E SEGURANÇA</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75D512AD-F186-6353-69EF-06556C1F0E12}"/>
              </a:ext>
            </a:extLst>
          </xdr:cNvPr>
          <xdr:cNvSpPr/>
        </xdr:nvSpPr>
        <xdr:spPr>
          <a:xfrm>
            <a:off x="289729" y="2132019"/>
            <a:ext cx="1722120" cy="47407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RESPONSABILIDADE SOCIAL</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6" name="Retângulo 15">
            <a:hlinkClick xmlns:r="http://schemas.openxmlformats.org/officeDocument/2006/relationships" r:id="rId9"/>
            <a:extLst>
              <a:ext uri="{FF2B5EF4-FFF2-40B4-BE49-F238E27FC236}">
                <a16:creationId xmlns:a16="http://schemas.microsoft.com/office/drawing/2014/main" id="{D6ED1FDF-50C1-8BD7-3E53-526DDBBF01BD}"/>
              </a:ext>
            </a:extLst>
          </xdr:cNvPr>
          <xdr:cNvSpPr/>
        </xdr:nvSpPr>
        <xdr:spPr>
          <a:xfrm>
            <a:off x="251460" y="1832043"/>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NOSSA GENTE</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7" name="Retângulo 16">
            <a:hlinkClick xmlns:r="http://schemas.openxmlformats.org/officeDocument/2006/relationships" r:id="rId10"/>
            <a:extLst>
              <a:ext uri="{FF2B5EF4-FFF2-40B4-BE49-F238E27FC236}">
                <a16:creationId xmlns:a16="http://schemas.microsoft.com/office/drawing/2014/main" id="{3D3D9C71-AFF1-5F32-0769-55FBBE8C4C68}"/>
              </a:ext>
            </a:extLst>
          </xdr:cNvPr>
          <xdr:cNvSpPr/>
        </xdr:nvSpPr>
        <xdr:spPr>
          <a:xfrm>
            <a:off x="264216" y="1316357"/>
            <a:ext cx="1722120" cy="50719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BEM-ESTAR DO CONSUMIDOR</a:t>
            </a:r>
            <a:endParaRPr lang="pt-BR" sz="1050">
              <a:solidFill>
                <a:schemeClr val="tx1"/>
              </a:solidFill>
              <a:latin typeface="Arial" panose="020B0604020202020204" pitchFamily="34" charset="0"/>
              <a:cs typeface="Arial" panose="020B0604020202020204" pitchFamily="34" charset="0"/>
            </a:endParaRPr>
          </a:p>
        </xdr:txBody>
      </xdr:sp>
      <xdr:sp macro="" textlink="">
        <xdr:nvSpPr>
          <xdr:cNvPr id="18" name="Retângulo 17">
            <a:hlinkClick xmlns:r="http://schemas.openxmlformats.org/officeDocument/2006/relationships" r:id="rId11"/>
            <a:extLst>
              <a:ext uri="{FF2B5EF4-FFF2-40B4-BE49-F238E27FC236}">
                <a16:creationId xmlns:a16="http://schemas.microsoft.com/office/drawing/2014/main" id="{B4D6328C-C2E1-FBCB-0A8C-7B349AE13877}"/>
              </a:ext>
            </a:extLst>
          </xdr:cNvPr>
          <xdr:cNvSpPr/>
        </xdr:nvSpPr>
        <xdr:spPr>
          <a:xfrm>
            <a:off x="251460" y="911198"/>
            <a:ext cx="1722120" cy="40980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chemeClr val="tx1"/>
                </a:solidFill>
                <a:effectLst/>
                <a:latin typeface="Arial" panose="020B0604020202020204" pitchFamily="34" charset="0"/>
                <a:ea typeface="+mn-ea"/>
                <a:cs typeface="Arial" panose="020B0604020202020204" pitchFamily="34" charset="0"/>
              </a:rPr>
              <a:t>MERCADO DE ATUAÇÃO</a:t>
            </a:r>
            <a:endParaRPr lang="pt-BR" sz="1050" b="0">
              <a:solidFill>
                <a:schemeClr val="tx1"/>
              </a:solidFill>
              <a:latin typeface="Arial" panose="020B0604020202020204" pitchFamily="34" charset="0"/>
              <a:cs typeface="Arial" panose="020B0604020202020204" pitchFamily="34" charset="0"/>
            </a:endParaRPr>
          </a:p>
        </xdr:txBody>
      </xdr:sp>
      <xdr:sp macro="" textlink="">
        <xdr:nvSpPr>
          <xdr:cNvPr id="19" name="Retângulo 18">
            <a:hlinkClick xmlns:r="http://schemas.openxmlformats.org/officeDocument/2006/relationships" r:id="rId12"/>
            <a:extLst>
              <a:ext uri="{FF2B5EF4-FFF2-40B4-BE49-F238E27FC236}">
                <a16:creationId xmlns:a16="http://schemas.microsoft.com/office/drawing/2014/main" id="{E5FF857B-60BE-919C-B8CA-EC2D199A367B}"/>
              </a:ext>
            </a:extLst>
          </xdr:cNvPr>
          <xdr:cNvSpPr/>
        </xdr:nvSpPr>
        <xdr:spPr>
          <a:xfrm>
            <a:off x="251460" y="434340"/>
            <a:ext cx="1722120" cy="2520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chemeClr val="tx1"/>
                </a:solidFill>
                <a:effectLst/>
                <a:latin typeface="+mn-lt"/>
                <a:ea typeface="+mn-ea"/>
                <a:cs typeface="+mn-cs"/>
              </a:rPr>
              <a:t>SOBRE A CENTRAL</a:t>
            </a:r>
            <a:endParaRPr lang="pt-BR" sz="1050" b="1">
              <a:solidFill>
                <a:schemeClr val="tx1"/>
              </a:solidFill>
            </a:endParaRPr>
          </a:p>
        </xdr:txBody>
      </xdr:sp>
    </xdr:grpSp>
    <xdr:clientData/>
  </xdr:twoCellAnchor>
  <xdr:twoCellAnchor>
    <xdr:from>
      <xdr:col>2</xdr:col>
      <xdr:colOff>96943</xdr:colOff>
      <xdr:row>5</xdr:row>
      <xdr:rowOff>155574</xdr:rowOff>
    </xdr:from>
    <xdr:to>
      <xdr:col>27</xdr:col>
      <xdr:colOff>493183</xdr:colOff>
      <xdr:row>25</xdr:row>
      <xdr:rowOff>49742</xdr:rowOff>
    </xdr:to>
    <xdr:sp macro="" textlink="">
      <xdr:nvSpPr>
        <xdr:cNvPr id="20" name="Retângulo 19">
          <a:extLst>
            <a:ext uri="{FF2B5EF4-FFF2-40B4-BE49-F238E27FC236}">
              <a16:creationId xmlns:a16="http://schemas.microsoft.com/office/drawing/2014/main" id="{40A956A4-DE0D-40DD-AE90-823725717F88}"/>
            </a:ext>
            <a:ext uri="{147F2762-F138-4A5C-976F-8EAC2B608ADB}">
              <a16:predDERef xmlns:a16="http://schemas.microsoft.com/office/drawing/2014/main" pred="{B2FB2B8E-83D4-4889-A4C1-0199EC9B6DD8}"/>
            </a:ext>
          </a:extLst>
        </xdr:cNvPr>
        <xdr:cNvSpPr/>
      </xdr:nvSpPr>
      <xdr:spPr>
        <a:xfrm>
          <a:off x="2592493" y="1346199"/>
          <a:ext cx="12454890" cy="3513668"/>
        </a:xfrm>
        <a:prstGeom prst="rect">
          <a:avLst/>
        </a:prstGeom>
        <a:solidFill>
          <a:srgbClr val="2E537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1" algn="l"/>
          <a:r>
            <a:rPr lang="pt-BR" sz="1400">
              <a:solidFill>
                <a:schemeClr val="bg1"/>
              </a:solidFill>
              <a:latin typeface="+mj-lt"/>
            </a:rPr>
            <a:t>Pelo 2</a:t>
          </a:r>
          <a:r>
            <a:rPr lang="pt-BR" sz="1400" baseline="30000">
              <a:solidFill>
                <a:schemeClr val="bg1"/>
              </a:solidFill>
              <a:latin typeface="+mj-lt"/>
            </a:rPr>
            <a:t>o</a:t>
          </a:r>
          <a:r>
            <a:rPr lang="pt-BR" sz="1400">
              <a:solidFill>
                <a:schemeClr val="bg1"/>
              </a:solidFill>
              <a:latin typeface="+mj-lt"/>
            </a:rPr>
            <a:t> ano consecutivo, essa Central de Indicadores foi desenvolvida para garantir transparência sobre nosso desempenho ESG, alinhada às Normas da Global Reporting Initiative (GRI 2021), aos indicadores do Sustainability Accounting Standards Board (SASB), às Métricas de Capitalismo de Stakeholder do World Economic Forum (WEF),</a:t>
          </a:r>
          <a:r>
            <a:rPr lang="pt-BR" sz="1400" baseline="0">
              <a:solidFill>
                <a:schemeClr val="bg1"/>
              </a:solidFill>
              <a:latin typeface="+mj-lt"/>
            </a:rPr>
            <a:t> a</a:t>
          </a:r>
          <a:r>
            <a:rPr lang="pt-BR" sz="1400">
              <a:solidFill>
                <a:schemeClr val="bg1"/>
              </a:solidFill>
              <a:latin typeface="+mj-lt"/>
            </a:rPr>
            <a:t>lém dos nossos</a:t>
          </a:r>
          <a:r>
            <a:rPr lang="pt-BR" sz="1400" baseline="0">
              <a:solidFill>
                <a:schemeClr val="bg1"/>
              </a:solidFill>
              <a:latin typeface="+mj-lt"/>
            </a:rPr>
            <a:t> </a:t>
          </a:r>
          <a:r>
            <a:rPr lang="pt-BR" sz="1400">
              <a:solidFill>
                <a:schemeClr val="bg1"/>
              </a:solidFill>
              <a:latin typeface="+mj-lt"/>
            </a:rPr>
            <a:t>indicadores próprios para atender aos deversos mecanismos do mercado de capitais,</a:t>
          </a:r>
          <a:r>
            <a:rPr lang="pt-BR" sz="1400" baseline="0">
              <a:solidFill>
                <a:schemeClr val="bg1"/>
              </a:solidFill>
              <a:latin typeface="+mj-lt"/>
            </a:rPr>
            <a:t> índices e ratings e para monitorar os avanços em nossa operação e estratégia de Sustentabilidade</a:t>
          </a:r>
          <a:r>
            <a:rPr lang="pt-BR" sz="1400">
              <a:solidFill>
                <a:schemeClr val="bg1"/>
              </a:solidFill>
              <a:latin typeface="+mj-lt"/>
            </a:rPr>
            <a:t>.</a:t>
          </a:r>
        </a:p>
        <a:p>
          <a:pPr algn="l"/>
          <a:endParaRPr lang="pt-BR" sz="1400">
            <a:solidFill>
              <a:schemeClr val="bg1"/>
            </a:solidFill>
            <a:latin typeface=""/>
          </a:endParaRPr>
        </a:p>
        <a:p>
          <a:pPr lvl="1" algn="l"/>
          <a:r>
            <a:rPr lang="pt-BR" sz="1400">
              <a:solidFill>
                <a:schemeClr val="bg1"/>
              </a:solidFill>
              <a:latin typeface="+mj-lt"/>
            </a:rPr>
            <a:t>Buscamos avançar na usabilidade dessa central, identificando a melhor forma de reportar os indicadores e data points,</a:t>
          </a:r>
          <a:r>
            <a:rPr lang="pt-BR" sz="1400" baseline="0">
              <a:solidFill>
                <a:schemeClr val="bg1"/>
              </a:solidFill>
              <a:latin typeface="+mj-lt"/>
            </a:rPr>
            <a:t> bem como suas variações frente ao ano anterior. O objetivo é permitir ao usuário encontrar com facilidade os dados desejados, complementando sua leitura de nosso </a:t>
          </a:r>
          <a:r>
            <a:rPr lang="pt-BR" sz="1400" u="sng" baseline="0">
              <a:solidFill>
                <a:schemeClr val="bg1"/>
              </a:solidFill>
              <a:latin typeface="+mj-lt"/>
            </a:rPr>
            <a:t>Relatório de Sustentabilidade 2024</a:t>
          </a:r>
          <a:r>
            <a:rPr lang="pt-BR" sz="1400" baseline="0">
              <a:solidFill>
                <a:schemeClr val="bg1"/>
              </a:solidFill>
              <a:latin typeface="+mj-lt"/>
            </a:rPr>
            <a:t>. </a:t>
          </a:r>
        </a:p>
        <a:p>
          <a:pPr lvl="1" algn="l"/>
          <a:endParaRPr lang="pt-BR" sz="1400">
            <a:solidFill>
              <a:schemeClr val="bg1"/>
            </a:solidFill>
            <a:latin typeface=""/>
          </a:endParaRPr>
        </a:p>
        <a:p>
          <a:pPr lvl="1" algn="l"/>
          <a:r>
            <a:rPr lang="pt-BR" sz="1400">
              <a:solidFill>
                <a:schemeClr val="bg1"/>
              </a:solidFill>
              <a:latin typeface="+mj-lt"/>
            </a:rPr>
            <a:t>Acesse o menu lateral para navegar</a:t>
          </a:r>
          <a:r>
            <a:rPr lang="pt-BR" sz="1400" baseline="0">
              <a:solidFill>
                <a:schemeClr val="bg1"/>
              </a:solidFill>
              <a:latin typeface="+mj-lt"/>
            </a:rPr>
            <a:t> pelos indicadores de diversos temas ou conheça todos eles na seção "Idicadores consolidados". </a:t>
          </a:r>
          <a:r>
            <a:rPr lang="pt-BR" sz="1400">
              <a:solidFill>
                <a:schemeClr val="bg1"/>
              </a:solidFill>
              <a:latin typeface="+mj-lt"/>
            </a:rPr>
            <a:t>As</a:t>
          </a:r>
          <a:r>
            <a:rPr lang="pt-BR" sz="1400" baseline="0">
              <a:solidFill>
                <a:schemeClr val="bg1"/>
              </a:solidFill>
              <a:latin typeface="+mj-lt"/>
            </a:rPr>
            <a:t> informações consideram todas as operaçnoes da Minerva Foods S.A., exceto quando expresso o contrário, nos períodos de 2022, 2033 e 2024 e foram verificadas por terceira parte independente (Instituto Totum).</a:t>
          </a:r>
          <a:endParaRPr lang="pt-BR" sz="1400">
            <a:solidFill>
              <a:schemeClr val="bg1"/>
            </a:solidFill>
            <a:latin typeface="+mj-lt"/>
          </a:endParaRPr>
        </a:p>
        <a:p>
          <a:pPr algn="l"/>
          <a:endParaRPr lang="pt-BR" sz="1400">
            <a:solidFill>
              <a:schemeClr val="bg1"/>
            </a:solidFill>
            <a:latin typeface=""/>
          </a:endParaRPr>
        </a:p>
      </xdr:txBody>
    </xdr:sp>
    <xdr:clientData/>
  </xdr:twoCellAnchor>
  <xdr:twoCellAnchor editAs="oneCell">
    <xdr:from>
      <xdr:col>24</xdr:col>
      <xdr:colOff>634999</xdr:colOff>
      <xdr:row>0</xdr:row>
      <xdr:rowOff>219777</xdr:rowOff>
    </xdr:from>
    <xdr:to>
      <xdr:col>27</xdr:col>
      <xdr:colOff>266699</xdr:colOff>
      <xdr:row>4</xdr:row>
      <xdr:rowOff>1212</xdr:rowOff>
    </xdr:to>
    <xdr:pic>
      <xdr:nvPicPr>
        <xdr:cNvPr id="23" name="Imagem 22">
          <a:extLst>
            <a:ext uri="{FF2B5EF4-FFF2-40B4-BE49-F238E27FC236}">
              <a16:creationId xmlns:a16="http://schemas.microsoft.com/office/drawing/2014/main" id="{7514FA6B-3FA2-FC6B-934B-044A3D92F4C2}"/>
            </a:ext>
          </a:extLst>
        </xdr:cNvPr>
        <xdr:cNvPicPr>
          <a:picLocks noChangeAspect="1"/>
        </xdr:cNvPicPr>
      </xdr:nvPicPr>
      <xdr:blipFill>
        <a:blip xmlns:r="http://schemas.openxmlformats.org/officeDocument/2006/relationships" r:embed="rId13"/>
        <a:stretch>
          <a:fillRect/>
        </a:stretch>
      </xdr:blipFill>
      <xdr:spPr>
        <a:xfrm>
          <a:off x="13749866" y="219777"/>
          <a:ext cx="1587500" cy="7974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17356</xdr:colOff>
      <xdr:row>0</xdr:row>
      <xdr:rowOff>112039</xdr:rowOff>
    </xdr:from>
    <xdr:to>
      <xdr:col>27</xdr:col>
      <xdr:colOff>285114</xdr:colOff>
      <xdr:row>3</xdr:row>
      <xdr:rowOff>75296</xdr:rowOff>
    </xdr:to>
    <xdr:pic>
      <xdr:nvPicPr>
        <xdr:cNvPr id="16" name="Imagem 15">
          <a:extLst>
            <a:ext uri="{FF2B5EF4-FFF2-40B4-BE49-F238E27FC236}">
              <a16:creationId xmlns:a16="http://schemas.microsoft.com/office/drawing/2014/main" id="{5ABA9A33-D387-403E-8374-6AD8EB6570E8}"/>
            </a:ext>
          </a:extLst>
        </xdr:cNvPr>
        <xdr:cNvPicPr>
          <a:picLocks noChangeAspect="1"/>
        </xdr:cNvPicPr>
      </xdr:nvPicPr>
      <xdr:blipFill>
        <a:blip xmlns:r="http://schemas.openxmlformats.org/officeDocument/2006/relationships" r:embed="rId1"/>
        <a:stretch>
          <a:fillRect/>
        </a:stretch>
      </xdr:blipFill>
      <xdr:spPr>
        <a:xfrm>
          <a:off x="13701606" y="112039"/>
          <a:ext cx="1572260" cy="799340"/>
        </a:xfrm>
        <a:prstGeom prst="rect">
          <a:avLst/>
        </a:prstGeom>
      </xdr:spPr>
    </xdr:pic>
    <xdr:clientData/>
  </xdr:twoCellAnchor>
  <xdr:twoCellAnchor>
    <xdr:from>
      <xdr:col>2</xdr:col>
      <xdr:colOff>94191</xdr:colOff>
      <xdr:row>4</xdr:row>
      <xdr:rowOff>95249</xdr:rowOff>
    </xdr:from>
    <xdr:to>
      <xdr:col>22</xdr:col>
      <xdr:colOff>50800</xdr:colOff>
      <xdr:row>25</xdr:row>
      <xdr:rowOff>76201</xdr:rowOff>
    </xdr:to>
    <xdr:sp macro="" textlink="">
      <xdr:nvSpPr>
        <xdr:cNvPr id="20" name="Round Diagonal Corner Rectangle 2">
          <a:extLst>
            <a:ext uri="{FF2B5EF4-FFF2-40B4-BE49-F238E27FC236}">
              <a16:creationId xmlns:a16="http://schemas.microsoft.com/office/drawing/2014/main" id="{3DFFD1E5-8778-45E0-9D3B-D7A1514F4FD6}"/>
            </a:ext>
          </a:extLst>
        </xdr:cNvPr>
        <xdr:cNvSpPr/>
      </xdr:nvSpPr>
      <xdr:spPr>
        <a:xfrm>
          <a:off x="2668058" y="1111249"/>
          <a:ext cx="9185275" cy="3892552"/>
        </a:xfrm>
        <a:prstGeom prst="round2DiagRect">
          <a:avLst>
            <a:gd name="adj1" fmla="val 10983"/>
            <a:gd name="adj2" fmla="val 0"/>
          </a:avLst>
        </a:prstGeom>
        <a:solidFill>
          <a:srgbClr val="4E7E9F"/>
        </a:solidFill>
        <a:ln>
          <a:solidFill>
            <a:srgbClr val="BEB58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bg1"/>
            </a:solidFill>
          </a:endParaRPr>
        </a:p>
      </xdr:txBody>
    </xdr:sp>
    <xdr:clientData/>
  </xdr:twoCellAnchor>
  <xdr:twoCellAnchor>
    <xdr:from>
      <xdr:col>3</xdr:col>
      <xdr:colOff>173144</xdr:colOff>
      <xdr:row>4</xdr:row>
      <xdr:rowOff>59901</xdr:rowOff>
    </xdr:from>
    <xdr:to>
      <xdr:col>21</xdr:col>
      <xdr:colOff>211667</xdr:colOff>
      <xdr:row>27</xdr:row>
      <xdr:rowOff>103928</xdr:rowOff>
    </xdr:to>
    <xdr:sp macro="" textlink="">
      <xdr:nvSpPr>
        <xdr:cNvPr id="21" name="CaixaDeTexto 20">
          <a:extLst>
            <a:ext uri="{FF2B5EF4-FFF2-40B4-BE49-F238E27FC236}">
              <a16:creationId xmlns:a16="http://schemas.microsoft.com/office/drawing/2014/main" id="{27C5D048-1F7A-4F21-8579-D1C62035EBBD}"/>
            </a:ext>
            <a:ext uri="{147F2762-F138-4A5C-976F-8EAC2B608ADB}">
              <a16:predDERef xmlns:a16="http://schemas.microsoft.com/office/drawing/2014/main" pred="{3DFFD1E5-8778-45E0-9D3B-D7A1514F4FD6}"/>
            </a:ext>
          </a:extLst>
        </xdr:cNvPr>
        <xdr:cNvSpPr txBox="1"/>
      </xdr:nvSpPr>
      <xdr:spPr>
        <a:xfrm>
          <a:off x="2950211" y="1075901"/>
          <a:ext cx="8412056" cy="432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endParaRPr lang="en-US" sz="1400" b="1">
            <a:solidFill>
              <a:schemeClr val="bg1"/>
            </a:solidFill>
            <a:latin typeface="+mj-lt"/>
            <a:ea typeface="+mj-lt"/>
            <a:cs typeface="+mj-lt"/>
          </a:endParaRPr>
        </a:p>
        <a:p>
          <a:pPr marL="0" indent="0"/>
          <a:r>
            <a:rPr lang="en-US" sz="1400" b="1">
              <a:solidFill>
                <a:schemeClr val="bg1"/>
              </a:solidFill>
              <a:latin typeface="+mj-lt"/>
              <a:ea typeface="+mj-lt"/>
              <a:cs typeface="+mj-lt"/>
            </a:rPr>
            <a:t>Bem-vindo à Central de Indicadores 2024</a:t>
          </a:r>
        </a:p>
        <a:p>
          <a:pPr marL="0" indent="0"/>
          <a:endParaRPr lang="en-US" sz="1400">
            <a:solidFill>
              <a:schemeClr val="bg1"/>
            </a:solidFill>
            <a:latin typeface="+mj-lt"/>
            <a:ea typeface="+mj-lt"/>
            <a:cs typeface="+mj-lt"/>
          </a:endParaRPr>
        </a:p>
        <a:p>
          <a:pPr rtl="0" eaLnBrk="1" latinLnBrk="0" hangingPunct="1"/>
          <a:r>
            <a:rPr lang="en-US" sz="1400">
              <a:solidFill>
                <a:schemeClr val="bg1"/>
              </a:solidFill>
              <a:latin typeface="+mj-lt"/>
              <a:ea typeface="+mj-lt"/>
              <a:cs typeface="+mj-lt"/>
            </a:rPr>
            <a:t>A Central de Indicadores da Minerva Foods foi </a:t>
          </a:r>
          <a:r>
            <a:rPr lang="pt-BR" sz="1400" b="0">
              <a:solidFill>
                <a:schemeClr val="bg1"/>
              </a:solidFill>
              <a:effectLst/>
              <a:latin typeface="+mj-lt"/>
              <a:ea typeface="+mn-ea"/>
              <a:cs typeface="+mn-cs"/>
            </a:rPr>
            <a:t>criada para promover transparência em relação ao desempenho </a:t>
          </a:r>
          <a:r>
            <a:rPr lang="pt-BR" sz="1400" b="1">
              <a:solidFill>
                <a:schemeClr val="bg1"/>
              </a:solidFill>
              <a:effectLst/>
              <a:latin typeface="+mj-lt"/>
              <a:ea typeface="+mn-ea"/>
              <a:cs typeface="+mn-cs"/>
            </a:rPr>
            <a:t>ASG da Minerva Foods</a:t>
          </a:r>
          <a:r>
            <a:rPr lang="pt-BR" sz="1400" b="0">
              <a:solidFill>
                <a:schemeClr val="bg1"/>
              </a:solidFill>
              <a:effectLst/>
              <a:latin typeface="+mj-lt"/>
              <a:ea typeface="+mn-ea"/>
              <a:cs typeface="+mn-cs"/>
            </a:rPr>
            <a:t>, em conformidade com as </a:t>
          </a:r>
          <a:r>
            <a:rPr lang="pt-BR" sz="1400" b="1">
              <a:solidFill>
                <a:schemeClr val="bg1"/>
              </a:solidFill>
              <a:effectLst/>
              <a:latin typeface="+mj-lt"/>
              <a:ea typeface="+mn-ea"/>
              <a:cs typeface="+mn-cs"/>
            </a:rPr>
            <a:t>Normas da Global Reporting Initiative (GRI), </a:t>
          </a:r>
          <a:r>
            <a:rPr lang="pt-BR" sz="1400" b="0">
              <a:solidFill>
                <a:schemeClr val="bg1"/>
              </a:solidFill>
              <a:effectLst/>
              <a:latin typeface="+mj-lt"/>
              <a:ea typeface="+mn-ea"/>
              <a:cs typeface="+mn-cs"/>
            </a:rPr>
            <a:t>os indicadores do </a:t>
          </a:r>
          <a:r>
            <a:rPr lang="pt-BR" sz="1400" b="1">
              <a:solidFill>
                <a:schemeClr val="bg1"/>
              </a:solidFill>
              <a:effectLst/>
              <a:latin typeface="+mj-lt"/>
              <a:ea typeface="+mn-ea"/>
              <a:cs typeface="+mn-cs"/>
            </a:rPr>
            <a:t>Sustainability Accounting Standards Board (SASB), </a:t>
          </a:r>
          <a:r>
            <a:rPr lang="pt-BR" sz="1400" b="0">
              <a:solidFill>
                <a:schemeClr val="bg1"/>
              </a:solidFill>
              <a:effectLst/>
              <a:latin typeface="+mj-lt"/>
              <a:ea typeface="+mn-ea"/>
              <a:cs typeface="+mn-cs"/>
            </a:rPr>
            <a:t>as </a:t>
          </a:r>
          <a:r>
            <a:rPr lang="pt-BR" sz="1400" b="1">
              <a:solidFill>
                <a:schemeClr val="bg1"/>
              </a:solidFill>
              <a:effectLst/>
              <a:latin typeface="+mj-lt"/>
              <a:ea typeface="+mn-ea"/>
              <a:cs typeface="+mn-cs"/>
            </a:rPr>
            <a:t>Métricas de Capitalismo de Stakeholder do World Economic Forum (WEF) </a:t>
          </a:r>
          <a:r>
            <a:rPr lang="pt-BR" sz="1400" b="0">
              <a:solidFill>
                <a:schemeClr val="bg1"/>
              </a:solidFill>
              <a:effectLst/>
              <a:latin typeface="+mj-lt"/>
              <a:ea typeface="+mn-ea"/>
              <a:cs typeface="+mn-cs"/>
            </a:rPr>
            <a:t>e indicadores próprios </a:t>
          </a:r>
          <a:r>
            <a:rPr lang="pt-BR" sz="1400" b="1">
              <a:solidFill>
                <a:schemeClr val="bg1"/>
              </a:solidFill>
              <a:effectLst/>
              <a:latin typeface="+mj-lt"/>
              <a:ea typeface="+mn-ea"/>
              <a:cs typeface="+mn-cs"/>
            </a:rPr>
            <a:t>(MF). </a:t>
          </a:r>
        </a:p>
        <a:p>
          <a:pPr rtl="0" eaLnBrk="1" latinLnBrk="0" hangingPunct="1"/>
          <a:endParaRPr lang="pt-BR" sz="1400" b="0">
            <a:solidFill>
              <a:schemeClr val="bg1"/>
            </a:solidFill>
            <a:effectLst/>
            <a:latin typeface="+mj-lt"/>
            <a:ea typeface="+mn-ea"/>
            <a:cs typeface="+mn-cs"/>
          </a:endParaRPr>
        </a:p>
        <a:p>
          <a:pPr rtl="0" eaLnBrk="1" latinLnBrk="0" hangingPunct="1"/>
          <a:r>
            <a:rPr lang="pt-BR" sz="1400" b="0">
              <a:solidFill>
                <a:schemeClr val="bg1"/>
              </a:solidFill>
              <a:effectLst/>
              <a:latin typeface="+mj-lt"/>
              <a:ea typeface="+mn-ea"/>
              <a:cs typeface="+mn-cs"/>
            </a:rPr>
            <a:t>Ela atende aos principais mecanismos do mercado de capitais, índices e instrumentos de monitoramento da nossa estratégia e operação em Sustentabilidade.</a:t>
          </a:r>
        </a:p>
        <a:p>
          <a:pPr rtl="0" eaLnBrk="1" latinLnBrk="0" hangingPunct="1"/>
          <a:endParaRPr lang="pt-BR" sz="1400" b="0">
            <a:solidFill>
              <a:schemeClr val="bg1"/>
            </a:solidFill>
            <a:effectLst/>
            <a:latin typeface="+mj-lt"/>
          </a:endParaRPr>
        </a:p>
        <a:p>
          <a:pPr rtl="0" eaLnBrk="1" latinLnBrk="0" hangingPunct="1"/>
          <a:r>
            <a:rPr lang="pt-BR" sz="1400" b="0">
              <a:solidFill>
                <a:schemeClr val="bg1"/>
              </a:solidFill>
              <a:effectLst/>
              <a:latin typeface="+mj-lt"/>
              <a:ea typeface="+mn-ea"/>
              <a:cs typeface="+mn-cs"/>
            </a:rPr>
            <a:t>A ferramenta permite consultar os indicadores e seus respectivos data points, incluindo a variação temporal, complementando as informações do nosso </a:t>
          </a:r>
          <a:r>
            <a:rPr lang="pt-BR" sz="1400" b="1">
              <a:solidFill>
                <a:schemeClr val="bg1"/>
              </a:solidFill>
              <a:effectLst/>
              <a:latin typeface="+mj-lt"/>
              <a:ea typeface="+mn-ea"/>
              <a:cs typeface="+mn-cs"/>
            </a:rPr>
            <a:t>Relatório de Sustentabilidade 2024.</a:t>
          </a:r>
        </a:p>
        <a:p>
          <a:pPr rtl="0" eaLnBrk="1" latinLnBrk="0" hangingPunct="1"/>
          <a:endParaRPr lang="pt-BR" sz="1400" b="0">
            <a:solidFill>
              <a:schemeClr val="bg1"/>
            </a:solidFill>
            <a:effectLst/>
            <a:latin typeface="+mj-lt"/>
          </a:endParaRPr>
        </a:p>
        <a:p>
          <a:pPr rtl="0" eaLnBrk="1" latinLnBrk="0" hangingPunct="1"/>
          <a:r>
            <a:rPr lang="pt-BR" sz="1400" b="0">
              <a:solidFill>
                <a:schemeClr val="bg1"/>
              </a:solidFill>
              <a:effectLst/>
              <a:latin typeface="+mj-lt"/>
              <a:ea typeface="+mn-ea"/>
              <a:cs typeface="+mn-cs"/>
            </a:rPr>
            <a:t>Utilize o menu lateral para navegar pelos diferentes temas ou acesse a seção.</a:t>
          </a:r>
          <a:r>
            <a:rPr lang="pt-BR" sz="1400" b="0" baseline="0">
              <a:solidFill>
                <a:schemeClr val="bg1"/>
              </a:solidFill>
              <a:effectLst/>
              <a:latin typeface="+mj-lt"/>
              <a:ea typeface="+mn-ea"/>
              <a:cs typeface="+mn-cs"/>
            </a:rPr>
            <a:t> </a:t>
          </a:r>
          <a:r>
            <a:rPr lang="pt-BR" sz="1400" b="0">
              <a:solidFill>
                <a:schemeClr val="bg1"/>
              </a:solidFill>
              <a:effectLst/>
              <a:latin typeface="+mj-lt"/>
              <a:ea typeface="+mn-ea"/>
              <a:cs typeface="+mn-cs"/>
            </a:rPr>
            <a:t>As informações </a:t>
          </a:r>
          <a:r>
            <a:rPr lang="pt-BR" sz="1400" b="1">
              <a:solidFill>
                <a:schemeClr val="bg1"/>
              </a:solidFill>
              <a:effectLst/>
              <a:latin typeface="+mj-lt"/>
              <a:ea typeface="+mn-ea"/>
              <a:cs typeface="+mn-cs"/>
            </a:rPr>
            <a:t>abrangem todas as operações da Minerva Foods S.A., </a:t>
          </a:r>
          <a:r>
            <a:rPr lang="pt-BR" sz="1400" b="0">
              <a:solidFill>
                <a:schemeClr val="bg1"/>
              </a:solidFill>
              <a:effectLst/>
              <a:latin typeface="+mj-lt"/>
              <a:ea typeface="+mn-ea"/>
              <a:cs typeface="+mn-cs"/>
            </a:rPr>
            <a:t>salvo indicação em notas de rodapé. Todos os dados foram verificados por </a:t>
          </a:r>
          <a:r>
            <a:rPr lang="pt-BR" sz="1400" b="1">
              <a:solidFill>
                <a:schemeClr val="bg1"/>
              </a:solidFill>
              <a:effectLst/>
              <a:latin typeface="+mj-lt"/>
              <a:ea typeface="+mn-ea"/>
              <a:cs typeface="+mn-cs"/>
            </a:rPr>
            <a:t>terceira parte independente (Instituto Totum).</a:t>
          </a:r>
          <a:endParaRPr lang="pt-BR" sz="1400" b="1">
            <a:solidFill>
              <a:schemeClr val="bg1"/>
            </a:solidFill>
            <a:effectLst/>
            <a:latin typeface="+mj-lt"/>
          </a:endParaRPr>
        </a:p>
      </xdr:txBody>
    </xdr:sp>
    <xdr:clientData/>
  </xdr:twoCellAnchor>
  <xdr:twoCellAnchor>
    <xdr:from>
      <xdr:col>22</xdr:col>
      <xdr:colOff>437726</xdr:colOff>
      <xdr:row>10</xdr:row>
      <xdr:rowOff>30692</xdr:rowOff>
    </xdr:from>
    <xdr:to>
      <xdr:col>27</xdr:col>
      <xdr:colOff>219709</xdr:colOff>
      <xdr:row>20</xdr:row>
      <xdr:rowOff>114299</xdr:rowOff>
    </xdr:to>
    <xdr:sp macro="" textlink="">
      <xdr:nvSpPr>
        <xdr:cNvPr id="23" name="Retângulo: Cantos Arredondados 22">
          <a:hlinkClick xmlns:r="http://schemas.openxmlformats.org/officeDocument/2006/relationships" r:id="rId2"/>
          <a:extLst>
            <a:ext uri="{FF2B5EF4-FFF2-40B4-BE49-F238E27FC236}">
              <a16:creationId xmlns:a16="http://schemas.microsoft.com/office/drawing/2014/main" id="{7A007582-37D8-2AB7-C0EF-10575A1DF7F7}"/>
            </a:ext>
          </a:extLst>
        </xdr:cNvPr>
        <xdr:cNvSpPr/>
      </xdr:nvSpPr>
      <xdr:spPr>
        <a:xfrm>
          <a:off x="12240259" y="2164292"/>
          <a:ext cx="3041650" cy="1946274"/>
        </a:xfrm>
        <a:prstGeom prst="roundRect">
          <a:avLst/>
        </a:prstGeom>
        <a:noFill/>
        <a:ln w="28575">
          <a:solidFill>
            <a:srgbClr val="BDB58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pt-BR" sz="1100" b="1">
            <a:solidFill>
              <a:srgbClr val="4E7E9F"/>
            </a:solidFill>
          </a:endParaRPr>
        </a:p>
        <a:p>
          <a:pPr algn="ctr"/>
          <a:endParaRPr lang="pt-BR" sz="1100" b="1">
            <a:solidFill>
              <a:srgbClr val="4E7E9F"/>
            </a:solidFill>
          </a:endParaRPr>
        </a:p>
        <a:p>
          <a:pPr algn="ctr"/>
          <a:r>
            <a:rPr lang="pt-BR" sz="1100" b="1">
              <a:solidFill>
                <a:srgbClr val="4E7E9F"/>
              </a:solidFill>
            </a:rPr>
            <a:t>Canal de contato aberto a todos os stakeholders para dúvidas ou sugestões</a:t>
          </a:r>
        </a:p>
        <a:p>
          <a:pPr algn="ctr"/>
          <a:endParaRPr lang="pt-BR" sz="1100" b="1">
            <a:solidFill>
              <a:srgbClr val="4E7E9F"/>
            </a:solidFill>
          </a:endParaRPr>
        </a:p>
        <a:p>
          <a:pPr algn="ctr"/>
          <a:r>
            <a:rPr lang="pt-BR" sz="1100" b="0">
              <a:solidFill>
                <a:srgbClr val="4E7E9F"/>
              </a:solidFill>
            </a:rPr>
            <a:t>+55 (17) 3321-3355 I +55 (11) 3074-2444</a:t>
          </a:r>
        </a:p>
        <a:p>
          <a:pPr algn="ctr"/>
          <a:r>
            <a:rPr lang="pt-BR" sz="1100" b="0">
              <a:solidFill>
                <a:srgbClr val="4E7E9F"/>
              </a:solidFill>
            </a:rPr>
            <a:t>Fale</a:t>
          </a:r>
          <a:r>
            <a:rPr lang="pt-BR" sz="1100" b="0" baseline="0">
              <a:solidFill>
                <a:srgbClr val="4E7E9F"/>
              </a:solidFill>
            </a:rPr>
            <a:t> conosco I sustentabilidade@minervafoods.com</a:t>
          </a:r>
          <a:r>
            <a:rPr lang="pt-BR" sz="1100" b="0">
              <a:solidFill>
                <a:srgbClr val="4E7E9F"/>
              </a:solidFill>
            </a:rPr>
            <a:t> </a:t>
          </a:r>
        </a:p>
      </xdr:txBody>
    </xdr:sp>
    <xdr:clientData/>
  </xdr:twoCellAnchor>
  <xdr:twoCellAnchor>
    <xdr:from>
      <xdr:col>0</xdr:col>
      <xdr:colOff>177331</xdr:colOff>
      <xdr:row>1</xdr:row>
      <xdr:rowOff>124037</xdr:rowOff>
    </xdr:from>
    <xdr:to>
      <xdr:col>1</xdr:col>
      <xdr:colOff>27233</xdr:colOff>
      <xdr:row>27</xdr:row>
      <xdr:rowOff>0</xdr:rowOff>
    </xdr:to>
    <xdr:grpSp>
      <xdr:nvGrpSpPr>
        <xdr:cNvPr id="19" name="Agrupar 18">
          <a:extLst>
            <a:ext uri="{FF2B5EF4-FFF2-40B4-BE49-F238E27FC236}">
              <a16:creationId xmlns:a16="http://schemas.microsoft.com/office/drawing/2014/main" id="{8828AA76-43E5-3F8F-A631-BAB1FDF08742}"/>
            </a:ext>
          </a:extLst>
        </xdr:cNvPr>
        <xdr:cNvGrpSpPr/>
      </xdr:nvGrpSpPr>
      <xdr:grpSpPr>
        <a:xfrm>
          <a:off x="173521" y="428501"/>
          <a:ext cx="2081778" cy="4692587"/>
          <a:chOff x="166748" y="227363"/>
          <a:chExt cx="2008902" cy="5868637"/>
        </a:xfrm>
      </xdr:grpSpPr>
      <xdr:grpSp>
        <xdr:nvGrpSpPr>
          <xdr:cNvPr id="18" name="Agrupar 17">
            <a:extLst>
              <a:ext uri="{FF2B5EF4-FFF2-40B4-BE49-F238E27FC236}">
                <a16:creationId xmlns:a16="http://schemas.microsoft.com/office/drawing/2014/main" id="{FE17874B-91B0-F8EB-7FD0-AA6060040B88}"/>
              </a:ext>
            </a:extLst>
          </xdr:cNvPr>
          <xdr:cNvGrpSpPr/>
        </xdr:nvGrpSpPr>
        <xdr:grpSpPr>
          <a:xfrm>
            <a:off x="166748" y="227363"/>
            <a:ext cx="2008902" cy="5868637"/>
            <a:chOff x="166748" y="227363"/>
            <a:chExt cx="2008902" cy="5868637"/>
          </a:xfrm>
        </xdr:grpSpPr>
        <xdr:sp macro="" textlink="">
          <xdr:nvSpPr>
            <xdr:cNvPr id="3" name="Retângulo 2">
              <a:extLst>
                <a:ext uri="{FF2B5EF4-FFF2-40B4-BE49-F238E27FC236}">
                  <a16:creationId xmlns:a16="http://schemas.microsoft.com/office/drawing/2014/main" id="{52ED79F4-223B-15D2-4E18-60D0C3DE998A}"/>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4" name="Retângulo 3">
              <a:hlinkClick xmlns:r="http://schemas.openxmlformats.org/officeDocument/2006/relationships" r:id="rId3"/>
              <a:extLst>
                <a:ext uri="{FF2B5EF4-FFF2-40B4-BE49-F238E27FC236}">
                  <a16:creationId xmlns:a16="http://schemas.microsoft.com/office/drawing/2014/main" id="{4C5DF9A0-6626-E541-FD1F-373419A51005}"/>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5" name="Retângulo 4">
              <a:hlinkClick xmlns:r="http://schemas.openxmlformats.org/officeDocument/2006/relationships" r:id="rId4"/>
              <a:extLst>
                <a:ext uri="{FF2B5EF4-FFF2-40B4-BE49-F238E27FC236}">
                  <a16:creationId xmlns:a16="http://schemas.microsoft.com/office/drawing/2014/main" id="{8EB870E6-9F8B-A343-A890-57F8C9AEFCDD}"/>
                </a:ext>
              </a:extLst>
            </xdr:cNvPr>
            <xdr:cNvSpPr/>
          </xdr:nvSpPr>
          <xdr:spPr>
            <a:xfrm>
              <a:off x="230248" y="5172597"/>
              <a:ext cx="1828985" cy="5982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5"/>
              <a:extLst>
                <a:ext uri="{FF2B5EF4-FFF2-40B4-BE49-F238E27FC236}">
                  <a16:creationId xmlns:a16="http://schemas.microsoft.com/office/drawing/2014/main" id="{6DAFAF07-69BD-CFEF-1A51-27E2B5A16BF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6"/>
              <a:extLst>
                <a:ext uri="{FF2B5EF4-FFF2-40B4-BE49-F238E27FC236}">
                  <a16:creationId xmlns:a16="http://schemas.microsoft.com/office/drawing/2014/main" id="{1A590607-EF8E-A617-C895-24780E236E79}"/>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7"/>
              <a:extLst>
                <a:ext uri="{FF2B5EF4-FFF2-40B4-BE49-F238E27FC236}">
                  <a16:creationId xmlns:a16="http://schemas.microsoft.com/office/drawing/2014/main" id="{3F20F17D-A0C4-73F9-D5BD-8341615ACBFB}"/>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8"/>
              <a:extLst>
                <a:ext uri="{FF2B5EF4-FFF2-40B4-BE49-F238E27FC236}">
                  <a16:creationId xmlns:a16="http://schemas.microsoft.com/office/drawing/2014/main" id="{16E9905F-5CE7-42B4-0301-EBCC5BCF01F2}"/>
                </a:ext>
              </a:extLst>
            </xdr:cNvPr>
            <xdr:cNvSpPr/>
          </xdr:nvSpPr>
          <xdr:spPr>
            <a:xfrm>
              <a:off x="434047" y="2810568"/>
              <a:ext cx="1641527" cy="574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9"/>
              <a:extLst>
                <a:ext uri="{FF2B5EF4-FFF2-40B4-BE49-F238E27FC236}">
                  <a16:creationId xmlns:a16="http://schemas.microsoft.com/office/drawing/2014/main" id="{B3F49741-1AF5-66D6-9B03-D890C414C778}"/>
                </a:ext>
              </a:extLst>
            </xdr:cNvPr>
            <xdr:cNvSpPr/>
          </xdr:nvSpPr>
          <xdr:spPr>
            <a:xfrm>
              <a:off x="413230" y="3347647"/>
              <a:ext cx="1641527" cy="570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10"/>
              <a:extLst>
                <a:ext uri="{FF2B5EF4-FFF2-40B4-BE49-F238E27FC236}">
                  <a16:creationId xmlns:a16="http://schemas.microsoft.com/office/drawing/2014/main" id="{0782A439-653F-212E-A1DE-EFF0A0083E6F}"/>
                </a:ext>
              </a:extLst>
            </xdr:cNvPr>
            <xdr:cNvSpPr/>
          </xdr:nvSpPr>
          <xdr:spPr>
            <a:xfrm>
              <a:off x="417705" y="2455965"/>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11"/>
              <a:extLst>
                <a:ext uri="{FF2B5EF4-FFF2-40B4-BE49-F238E27FC236}">
                  <a16:creationId xmlns:a16="http://schemas.microsoft.com/office/drawing/2014/main" id="{45B8B6FA-7853-8DC9-7636-31F1FB1A88D6}"/>
                </a:ext>
              </a:extLst>
            </xdr:cNvPr>
            <xdr:cNvSpPr/>
          </xdr:nvSpPr>
          <xdr:spPr>
            <a:xfrm>
              <a:off x="429865" y="1874785"/>
              <a:ext cx="1641527" cy="6108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12"/>
              <a:extLst>
                <a:ext uri="{FF2B5EF4-FFF2-40B4-BE49-F238E27FC236}">
                  <a16:creationId xmlns:a16="http://schemas.microsoft.com/office/drawing/2014/main" id="{43C31074-EC44-CA69-1AC2-F664E6B0B810}"/>
                </a:ext>
              </a:extLst>
            </xdr:cNvPr>
            <xdr:cNvSpPr/>
          </xdr:nvSpPr>
          <xdr:spPr>
            <a:xfrm>
              <a:off x="460039" y="1523828"/>
              <a:ext cx="1641527" cy="36167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13"/>
              <a:extLst>
                <a:ext uri="{FF2B5EF4-FFF2-40B4-BE49-F238E27FC236}">
                  <a16:creationId xmlns:a16="http://schemas.microsoft.com/office/drawing/2014/main" id="{E0F94FCF-55C9-2DFB-8E05-3F64F2A3CF43}"/>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chemeClr val="accent1"/>
                  </a:solidFill>
                  <a:effectLst/>
                  <a:latin typeface="+mj-lt"/>
                  <a:ea typeface="+mn-ea"/>
                  <a:cs typeface="+mn-cs"/>
                </a:rPr>
                <a:t>SOBRE A CENTRAL</a:t>
              </a:r>
              <a:endParaRPr lang="pt-BR" sz="1100" b="1">
                <a:solidFill>
                  <a:schemeClr val="accent1"/>
                </a:solidFill>
                <a:latin typeface="+mj-lt"/>
              </a:endParaRPr>
            </a:p>
          </xdr:txBody>
        </xdr:sp>
      </xdr:grpSp>
      <xdr:sp macro="" textlink="">
        <xdr:nvSpPr>
          <xdr:cNvPr id="15" name="Retângulo 14">
            <a:hlinkClick xmlns:r="http://schemas.openxmlformats.org/officeDocument/2006/relationships" r:id="rId14"/>
            <a:extLst>
              <a:ext uri="{FF2B5EF4-FFF2-40B4-BE49-F238E27FC236}">
                <a16:creationId xmlns:a16="http://schemas.microsoft.com/office/drawing/2014/main" id="{A8EF9479-D34D-435E-A5F8-5009D0340F95}"/>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17" name="Retângulo 16">
            <a:hlinkClick xmlns:r="http://schemas.openxmlformats.org/officeDocument/2006/relationships" r:id="rId15"/>
            <a:extLst>
              <a:ext uri="{FF2B5EF4-FFF2-40B4-BE49-F238E27FC236}">
                <a16:creationId xmlns:a16="http://schemas.microsoft.com/office/drawing/2014/main" id="{C25E7E96-060B-492A-BDFB-A027DE347054}"/>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1889699</xdr:colOff>
      <xdr:row>0</xdr:row>
      <xdr:rowOff>112039</xdr:rowOff>
    </xdr:from>
    <xdr:to>
      <xdr:col>22</xdr:col>
      <xdr:colOff>1355725</xdr:colOff>
      <xdr:row>2</xdr:row>
      <xdr:rowOff>247229</xdr:rowOff>
    </xdr:to>
    <xdr:pic>
      <xdr:nvPicPr>
        <xdr:cNvPr id="15" name="Imagem 14">
          <a:extLst>
            <a:ext uri="{FF2B5EF4-FFF2-40B4-BE49-F238E27FC236}">
              <a16:creationId xmlns:a16="http://schemas.microsoft.com/office/drawing/2014/main" id="{71E292B8-4ED3-48C1-BFB0-C17E5E1CDC35}"/>
            </a:ext>
          </a:extLst>
        </xdr:cNvPr>
        <xdr:cNvPicPr>
          <a:picLocks noChangeAspect="1"/>
        </xdr:cNvPicPr>
      </xdr:nvPicPr>
      <xdr:blipFill>
        <a:blip xmlns:r="http://schemas.openxmlformats.org/officeDocument/2006/relationships" r:embed="rId1"/>
        <a:stretch>
          <a:fillRect/>
        </a:stretch>
      </xdr:blipFill>
      <xdr:spPr>
        <a:xfrm>
          <a:off x="31183156" y="112039"/>
          <a:ext cx="1574045" cy="784523"/>
        </a:xfrm>
        <a:prstGeom prst="rect">
          <a:avLst/>
        </a:prstGeom>
      </xdr:spPr>
    </xdr:pic>
    <xdr:clientData/>
  </xdr:twoCellAnchor>
  <xdr:twoCellAnchor>
    <xdr:from>
      <xdr:col>0</xdr:col>
      <xdr:colOff>136072</xdr:colOff>
      <xdr:row>0</xdr:row>
      <xdr:rowOff>285750</xdr:rowOff>
    </xdr:from>
    <xdr:to>
      <xdr:col>0</xdr:col>
      <xdr:colOff>2144974</xdr:colOff>
      <xdr:row>6</xdr:row>
      <xdr:rowOff>1396939</xdr:rowOff>
    </xdr:to>
    <xdr:grpSp>
      <xdr:nvGrpSpPr>
        <xdr:cNvPr id="2" name="Agrupar 1">
          <a:extLst>
            <a:ext uri="{FF2B5EF4-FFF2-40B4-BE49-F238E27FC236}">
              <a16:creationId xmlns:a16="http://schemas.microsoft.com/office/drawing/2014/main" id="{B750ED13-F7B9-4074-99DB-895DBF7A6F3A}"/>
            </a:ext>
          </a:extLst>
        </xdr:cNvPr>
        <xdr:cNvGrpSpPr/>
      </xdr:nvGrpSpPr>
      <xdr:grpSpPr>
        <a:xfrm>
          <a:off x="132262" y="281940"/>
          <a:ext cx="2014617" cy="4741272"/>
          <a:chOff x="166748" y="227363"/>
          <a:chExt cx="2008902" cy="5868637"/>
        </a:xfrm>
      </xdr:grpSpPr>
      <xdr:grpSp>
        <xdr:nvGrpSpPr>
          <xdr:cNvPr id="3" name="Agrupar 2">
            <a:extLst>
              <a:ext uri="{FF2B5EF4-FFF2-40B4-BE49-F238E27FC236}">
                <a16:creationId xmlns:a16="http://schemas.microsoft.com/office/drawing/2014/main" id="{DAAFB19D-19E2-D218-BCBC-EF2A1F38E67E}"/>
              </a:ext>
            </a:extLst>
          </xdr:cNvPr>
          <xdr:cNvGrpSpPr/>
        </xdr:nvGrpSpPr>
        <xdr:grpSpPr>
          <a:xfrm>
            <a:off x="166748" y="227363"/>
            <a:ext cx="2008902" cy="5868637"/>
            <a:chOff x="166748" y="227363"/>
            <a:chExt cx="2008902" cy="5868637"/>
          </a:xfrm>
        </xdr:grpSpPr>
        <xdr:sp macro="" textlink="">
          <xdr:nvSpPr>
            <xdr:cNvPr id="6" name="Retângulo 5">
              <a:extLst>
                <a:ext uri="{FF2B5EF4-FFF2-40B4-BE49-F238E27FC236}">
                  <a16:creationId xmlns:a16="http://schemas.microsoft.com/office/drawing/2014/main" id="{871B792E-94DE-10E2-572A-4698E1836CE1}"/>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7" name="Retângulo 6">
              <a:hlinkClick xmlns:r="http://schemas.openxmlformats.org/officeDocument/2006/relationships" r:id="rId2"/>
              <a:extLst>
                <a:ext uri="{FF2B5EF4-FFF2-40B4-BE49-F238E27FC236}">
                  <a16:creationId xmlns:a16="http://schemas.microsoft.com/office/drawing/2014/main" id="{B8FA6AA5-D5F8-ED81-ABC3-C7DBFCD55CB6}"/>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3"/>
              <a:extLst>
                <a:ext uri="{FF2B5EF4-FFF2-40B4-BE49-F238E27FC236}">
                  <a16:creationId xmlns:a16="http://schemas.microsoft.com/office/drawing/2014/main" id="{7C54AC50-E4F8-77D0-DF5D-8B3F07ABBA57}"/>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4"/>
              <a:extLst>
                <a:ext uri="{FF2B5EF4-FFF2-40B4-BE49-F238E27FC236}">
                  <a16:creationId xmlns:a16="http://schemas.microsoft.com/office/drawing/2014/main" id="{E67DAC18-4716-20C8-13E7-EBF5D096BEB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5"/>
              <a:extLst>
                <a:ext uri="{FF2B5EF4-FFF2-40B4-BE49-F238E27FC236}">
                  <a16:creationId xmlns:a16="http://schemas.microsoft.com/office/drawing/2014/main" id="{931FA934-0457-B639-CF75-BB7749264F68}"/>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6"/>
              <a:extLst>
                <a:ext uri="{FF2B5EF4-FFF2-40B4-BE49-F238E27FC236}">
                  <a16:creationId xmlns:a16="http://schemas.microsoft.com/office/drawing/2014/main" id="{B7DBB778-5BE9-5955-4735-04216315ED1E}"/>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7"/>
              <a:extLst>
                <a:ext uri="{FF2B5EF4-FFF2-40B4-BE49-F238E27FC236}">
                  <a16:creationId xmlns:a16="http://schemas.microsoft.com/office/drawing/2014/main" id="{D9AC319C-ABB1-D466-C276-3D77D9A01E1A}"/>
                </a:ext>
              </a:extLst>
            </xdr:cNvPr>
            <xdr:cNvSpPr/>
          </xdr:nvSpPr>
          <xdr:spPr>
            <a:xfrm>
              <a:off x="428909" y="2803938"/>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8"/>
              <a:extLst>
                <a:ext uri="{FF2B5EF4-FFF2-40B4-BE49-F238E27FC236}">
                  <a16:creationId xmlns:a16="http://schemas.microsoft.com/office/drawing/2014/main" id="{C2E8443A-636E-1D16-D115-BB48FEAF2E76}"/>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9"/>
              <a:extLst>
                <a:ext uri="{FF2B5EF4-FFF2-40B4-BE49-F238E27FC236}">
                  <a16:creationId xmlns:a16="http://schemas.microsoft.com/office/drawing/2014/main" id="{F44A8E9F-45F6-D477-7112-DFF2CB4B73FB}"/>
                </a:ext>
              </a:extLst>
            </xdr:cNvPr>
            <xdr:cNvSpPr/>
          </xdr:nvSpPr>
          <xdr:spPr>
            <a:xfrm>
              <a:off x="407122" y="244474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16" name="Retângulo 15">
              <a:hlinkClick xmlns:r="http://schemas.openxmlformats.org/officeDocument/2006/relationships" r:id="rId10"/>
              <a:extLst>
                <a:ext uri="{FF2B5EF4-FFF2-40B4-BE49-F238E27FC236}">
                  <a16:creationId xmlns:a16="http://schemas.microsoft.com/office/drawing/2014/main" id="{A89E0027-20B1-7F9E-BD36-A78D98D1074F}"/>
                </a:ext>
              </a:extLst>
            </xdr:cNvPr>
            <xdr:cNvSpPr/>
          </xdr:nvSpPr>
          <xdr:spPr>
            <a:xfrm>
              <a:off x="429865" y="1832959"/>
              <a:ext cx="1641527" cy="6108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17" name="Retângulo 16">
              <a:hlinkClick xmlns:r="http://schemas.openxmlformats.org/officeDocument/2006/relationships" r:id="rId11"/>
              <a:extLst>
                <a:ext uri="{FF2B5EF4-FFF2-40B4-BE49-F238E27FC236}">
                  <a16:creationId xmlns:a16="http://schemas.microsoft.com/office/drawing/2014/main" id="{20E84A49-61A3-49EB-FDB5-E7603387A280}"/>
                </a:ext>
              </a:extLst>
            </xdr:cNvPr>
            <xdr:cNvSpPr/>
          </xdr:nvSpPr>
          <xdr:spPr>
            <a:xfrm>
              <a:off x="460039" y="1523828"/>
              <a:ext cx="1641527" cy="33622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18" name="Retângulo 17">
              <a:hlinkClick xmlns:r="http://schemas.openxmlformats.org/officeDocument/2006/relationships" r:id="rId12"/>
              <a:extLst>
                <a:ext uri="{FF2B5EF4-FFF2-40B4-BE49-F238E27FC236}">
                  <a16:creationId xmlns:a16="http://schemas.microsoft.com/office/drawing/2014/main" id="{CEF9B7CD-EF9B-4BBE-294E-2060D1C09E67}"/>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4" name="Retângulo 3">
            <a:hlinkClick xmlns:r="http://schemas.openxmlformats.org/officeDocument/2006/relationships" r:id="rId13"/>
            <a:extLst>
              <a:ext uri="{FF2B5EF4-FFF2-40B4-BE49-F238E27FC236}">
                <a16:creationId xmlns:a16="http://schemas.microsoft.com/office/drawing/2014/main" id="{5A2ED399-5546-9934-B0D4-0F08C7C02438}"/>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5" name="Retângulo 4">
            <a:hlinkClick xmlns:r="http://schemas.openxmlformats.org/officeDocument/2006/relationships" r:id="rId14"/>
            <a:extLst>
              <a:ext uri="{FF2B5EF4-FFF2-40B4-BE49-F238E27FC236}">
                <a16:creationId xmlns:a16="http://schemas.microsoft.com/office/drawing/2014/main" id="{71B2A208-2934-6769-322B-03DCFB82B03E}"/>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COMPROMISSO COM A SUSTENTABILIDADE</a:t>
            </a:r>
            <a:endParaRPr lang="pt-BR" sz="1100" b="1">
              <a:solidFill>
                <a:srgbClr val="E84D53"/>
              </a:solidFill>
              <a:latin typeface="+mj-lt"/>
              <a:cs typeface="Arial" panose="020B0604020202020204"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17356</xdr:colOff>
      <xdr:row>0</xdr:row>
      <xdr:rowOff>112039</xdr:rowOff>
    </xdr:from>
    <xdr:to>
      <xdr:col>25</xdr:col>
      <xdr:colOff>288926</xdr:colOff>
      <xdr:row>2</xdr:row>
      <xdr:rowOff>249467</xdr:rowOff>
    </xdr:to>
    <xdr:pic>
      <xdr:nvPicPr>
        <xdr:cNvPr id="15" name="Imagem 14">
          <a:extLst>
            <a:ext uri="{FF2B5EF4-FFF2-40B4-BE49-F238E27FC236}">
              <a16:creationId xmlns:a16="http://schemas.microsoft.com/office/drawing/2014/main" id="{ACEF1FB9-A153-43AB-BC0C-04AF755DC48A}"/>
            </a:ext>
          </a:extLst>
        </xdr:cNvPr>
        <xdr:cNvPicPr>
          <a:picLocks noChangeAspect="1"/>
        </xdr:cNvPicPr>
      </xdr:nvPicPr>
      <xdr:blipFill>
        <a:blip xmlns:r="http://schemas.openxmlformats.org/officeDocument/2006/relationships" r:embed="rId1"/>
        <a:stretch>
          <a:fillRect/>
        </a:stretch>
      </xdr:blipFill>
      <xdr:spPr>
        <a:xfrm>
          <a:off x="13718116" y="112039"/>
          <a:ext cx="1566968" cy="791932"/>
        </a:xfrm>
        <a:prstGeom prst="rect">
          <a:avLst/>
        </a:prstGeom>
      </xdr:spPr>
    </xdr:pic>
    <xdr:clientData/>
  </xdr:twoCellAnchor>
  <xdr:twoCellAnchor>
    <xdr:from>
      <xdr:col>2</xdr:col>
      <xdr:colOff>98001</xdr:colOff>
      <xdr:row>4</xdr:row>
      <xdr:rowOff>99058</xdr:rowOff>
    </xdr:from>
    <xdr:to>
      <xdr:col>19</xdr:col>
      <xdr:colOff>347133</xdr:colOff>
      <xdr:row>35</xdr:row>
      <xdr:rowOff>42334</xdr:rowOff>
    </xdr:to>
    <xdr:sp macro="" textlink="">
      <xdr:nvSpPr>
        <xdr:cNvPr id="17" name="Round Diagonal Corner Rectangle 2">
          <a:extLst>
            <a:ext uri="{FF2B5EF4-FFF2-40B4-BE49-F238E27FC236}">
              <a16:creationId xmlns:a16="http://schemas.microsoft.com/office/drawing/2014/main" id="{F0B14CE0-EBD7-4361-AA01-E18EABA44B26}"/>
            </a:ext>
          </a:extLst>
        </xdr:cNvPr>
        <xdr:cNvSpPr/>
      </xdr:nvSpPr>
      <xdr:spPr>
        <a:xfrm>
          <a:off x="2671868" y="1115058"/>
          <a:ext cx="12949132" cy="6013876"/>
        </a:xfrm>
        <a:prstGeom prst="round2DiagRect">
          <a:avLst>
            <a:gd name="adj1" fmla="val 10983"/>
            <a:gd name="adj2" fmla="val 0"/>
          </a:avLst>
        </a:prstGeom>
        <a:solidFill>
          <a:srgbClr val="4E7E9F"/>
        </a:solidFill>
        <a:ln>
          <a:solidFill>
            <a:srgbClr val="BEB58C"/>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bg1"/>
            </a:solidFill>
          </a:endParaRPr>
        </a:p>
      </xdr:txBody>
    </xdr:sp>
    <xdr:clientData/>
  </xdr:twoCellAnchor>
  <xdr:twoCellAnchor>
    <xdr:from>
      <xdr:col>3</xdr:col>
      <xdr:colOff>163619</xdr:colOff>
      <xdr:row>4</xdr:row>
      <xdr:rowOff>67521</xdr:rowOff>
    </xdr:from>
    <xdr:to>
      <xdr:col>19</xdr:col>
      <xdr:colOff>270933</xdr:colOff>
      <xdr:row>35</xdr:row>
      <xdr:rowOff>59266</xdr:rowOff>
    </xdr:to>
    <xdr:sp macro="" textlink="">
      <xdr:nvSpPr>
        <xdr:cNvPr id="18" name="CaixaDeTexto 17">
          <a:extLst>
            <a:ext uri="{FF2B5EF4-FFF2-40B4-BE49-F238E27FC236}">
              <a16:creationId xmlns:a16="http://schemas.microsoft.com/office/drawing/2014/main" id="{620F9438-2524-4A3A-AD74-14B33565E77D}"/>
            </a:ext>
            <a:ext uri="{147F2762-F138-4A5C-976F-8EAC2B608ADB}">
              <a16:predDERef xmlns:a16="http://schemas.microsoft.com/office/drawing/2014/main" pred="{3DFFD1E5-8778-45E0-9D3B-D7A1514F4FD6}"/>
            </a:ext>
          </a:extLst>
        </xdr:cNvPr>
        <xdr:cNvSpPr txBox="1"/>
      </xdr:nvSpPr>
      <xdr:spPr>
        <a:xfrm>
          <a:off x="2940686" y="1083521"/>
          <a:ext cx="12604114" cy="6062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endParaRPr lang="en-US" sz="1400" b="1">
            <a:solidFill>
              <a:schemeClr val="bg1"/>
            </a:solidFill>
            <a:latin typeface="+mj-lt"/>
            <a:ea typeface="+mj-lt"/>
            <a:cs typeface="+mj-lt"/>
          </a:endParaRPr>
        </a:p>
        <a:p>
          <a:pPr marL="0" indent="0"/>
          <a:r>
            <a:rPr lang="en-US" sz="1400" b="1">
              <a:solidFill>
                <a:schemeClr val="bg1"/>
              </a:solidFill>
              <a:latin typeface="+mj-lt"/>
              <a:ea typeface="+mj-lt"/>
              <a:cs typeface="+mj-lt"/>
            </a:rPr>
            <a:t>Processo de definição dos temas</a:t>
          </a:r>
          <a:r>
            <a:rPr lang="en-US" sz="1400" b="1" baseline="0">
              <a:solidFill>
                <a:schemeClr val="bg1"/>
              </a:solidFill>
              <a:latin typeface="+mj-lt"/>
              <a:ea typeface="+mj-lt"/>
              <a:cs typeface="+mj-lt"/>
            </a:rPr>
            <a:t> materiais </a:t>
          </a:r>
        </a:p>
        <a:p>
          <a:pPr marL="0" indent="0"/>
          <a:r>
            <a:rPr lang="en-US" sz="1050" b="1" baseline="0">
              <a:solidFill>
                <a:schemeClr val="tx2">
                  <a:lumMod val="50000"/>
                </a:schemeClr>
              </a:solidFill>
              <a:latin typeface="+mj-lt"/>
              <a:ea typeface="+mj-lt"/>
              <a:cs typeface="+mj-lt"/>
            </a:rPr>
            <a:t>Referências: </a:t>
          </a:r>
          <a:r>
            <a:rPr lang="en-US" sz="1050" b="0" baseline="0">
              <a:solidFill>
                <a:schemeClr val="tx2">
                  <a:lumMod val="50000"/>
                </a:schemeClr>
              </a:solidFill>
              <a:latin typeface="+mj-lt"/>
              <a:ea typeface="+mj-lt"/>
              <a:cs typeface="+mj-lt"/>
            </a:rPr>
            <a:t>GRI 3-1, 3-2 e 3-3</a:t>
          </a:r>
          <a:endParaRPr lang="en-US" sz="1050" b="0">
            <a:solidFill>
              <a:schemeClr val="tx2">
                <a:lumMod val="50000"/>
              </a:schemeClr>
            </a:solidFill>
            <a:latin typeface="+mj-lt"/>
            <a:ea typeface="+mj-lt"/>
            <a:cs typeface="+mj-lt"/>
          </a:endParaRPr>
        </a:p>
        <a:p>
          <a:pPr marL="0" indent="0"/>
          <a:endParaRPr lang="en-US" sz="1400">
            <a:solidFill>
              <a:schemeClr val="bg1"/>
            </a:solidFill>
            <a:latin typeface="+mj-lt"/>
            <a:ea typeface="+mj-lt"/>
            <a:cs typeface="+mj-lt"/>
          </a:endParaRPr>
        </a:p>
        <a:p>
          <a:pPr marL="0" indent="0"/>
          <a:r>
            <a:rPr lang="en-US" sz="1400">
              <a:solidFill>
                <a:schemeClr val="bg1"/>
              </a:solidFill>
              <a:latin typeface="+mj-lt"/>
              <a:ea typeface="+mj-lt"/>
              <a:cs typeface="+mj-lt"/>
            </a:rPr>
            <a:t>Em</a:t>
          </a:r>
          <a:r>
            <a:rPr lang="en-US" sz="1400" baseline="0">
              <a:solidFill>
                <a:schemeClr val="bg1"/>
              </a:solidFill>
              <a:latin typeface="+mj-lt"/>
              <a:ea typeface="+mj-lt"/>
              <a:cs typeface="+mj-lt"/>
            </a:rPr>
            <a:t> 2023, conduzimos um estudo de dupla materialidade, desenvolvido em parceria com uma consultoria especializada e fundamentado nas diretrizes do </a:t>
          </a:r>
          <a:r>
            <a:rPr lang="en-US" sz="1400" b="1" baseline="0">
              <a:solidFill>
                <a:schemeClr val="bg1"/>
              </a:solidFill>
              <a:latin typeface="+mj-lt"/>
              <a:ea typeface="+mj-lt"/>
              <a:cs typeface="+mj-lt"/>
            </a:rPr>
            <a:t>European Sustainability Reporting Guidelines (ESRG)</a:t>
          </a:r>
          <a:r>
            <a:rPr lang="en-US" sz="1400" baseline="0">
              <a:solidFill>
                <a:schemeClr val="bg1"/>
              </a:solidFill>
              <a:latin typeface="+mj-lt"/>
              <a:ea typeface="+mj-lt"/>
              <a:cs typeface="+mj-lt"/>
            </a:rPr>
            <a:t>. Por meio desse aprofundamento, o nosso principal objetivo estratégico foi compreender quais temas ASG são mais significativos tanto para os stakeholders da Minerva Foods quanto para a sustentabilidade e resiliência do negócio, considerando os contextos internos e externos do setor.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Esse levantamento nos dá o suporte teórico necessário para a formulação da estratégia de sustentabilidade da Companhia e orientar as decisões da liderança durante o período de dois anos após a finalização do estudo. Ao longo das etapas do estudo pudemos contar com o envolvimento direto e colaboração ativa da alta liderança e do Conselho de Administração, que, ao final do processo aprovaram a versão final da matriz por meio da Comissão de Sustentabilidade.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As etapas do processo envolveram: </a:t>
          </a:r>
        </a:p>
        <a:p>
          <a:pPr marL="0" indent="0"/>
          <a:r>
            <a:rPr lang="en-US" sz="1400" baseline="0">
              <a:solidFill>
                <a:schemeClr val="bg1"/>
              </a:solidFill>
              <a:latin typeface="+mj-lt"/>
              <a:ea typeface="+mj-lt"/>
              <a:cs typeface="+mj-lt"/>
            </a:rPr>
            <a:t>1. Definição das premissas e avaliação do cenário estratégico.</a:t>
          </a:r>
        </a:p>
        <a:p>
          <a:pPr marL="0" indent="0"/>
          <a:r>
            <a:rPr lang="en-US" sz="1400" baseline="0">
              <a:solidFill>
                <a:schemeClr val="bg1"/>
              </a:solidFill>
              <a:latin typeface="+mj-lt"/>
              <a:ea typeface="+mj-lt"/>
              <a:cs typeface="+mj-lt"/>
            </a:rPr>
            <a:t>• Mapeamento dos principais frameworks e tendências de mercado relacionados à sustentabilidade;</a:t>
          </a:r>
        </a:p>
        <a:p>
          <a:pPr marL="0" indent="0"/>
          <a:r>
            <a:rPr lang="en-US" sz="1400" baseline="0">
              <a:solidFill>
                <a:schemeClr val="bg1"/>
              </a:solidFill>
              <a:latin typeface="+mj-lt"/>
              <a:ea typeface="+mj-lt"/>
              <a:cs typeface="+mj-lt"/>
            </a:rPr>
            <a:t>• Identificação de temas prioritários adotados por pares, do mesmo setor; </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2. Consulta online com os stakeholders prioritários selecionados pela Companhia, visando identificar os temas mais relevantes em sua visão.</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3. Condução de entrevistas com executivos, membros do Conselho de Administração e público externo, cujo objetivo foi compreender os principais riscos e oportunidades do negócio no curto, médio e longo prazo.</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4. Avaliação da dupla materialidade considerando a importância dos temas levantados do ponto de vista da materialidade de impacto e da materialidade financeira.</a:t>
          </a:r>
        </a:p>
        <a:p>
          <a:pPr marL="0" indent="0"/>
          <a:endParaRPr lang="en-US" sz="1400" baseline="0">
            <a:solidFill>
              <a:schemeClr val="bg1"/>
            </a:solidFill>
            <a:latin typeface="+mj-lt"/>
            <a:ea typeface="+mj-lt"/>
            <a:cs typeface="+mj-lt"/>
          </a:endParaRPr>
        </a:p>
        <a:p>
          <a:pPr marL="0" indent="0"/>
          <a:r>
            <a:rPr lang="en-US" sz="1400" baseline="0">
              <a:solidFill>
                <a:schemeClr val="bg1"/>
              </a:solidFill>
              <a:latin typeface="+mj-lt"/>
              <a:ea typeface="+mj-lt"/>
              <a:cs typeface="+mj-lt"/>
            </a:rPr>
            <a:t>5. Definição da estratégia de sustentabilidade ao identificarmos os 10 temas materiais que devem nortear os esforços da Companhia em cultivar a resiliência em toda a cadeia, promovendo práticas cada vez mais sustentáveis, ao passo em que gera valor para o mercado. Os temas identificados estão relacionados à estratégia de sustentabilidade da Minerva Foods. </a:t>
          </a:r>
          <a:br>
            <a:rPr lang="en-US" sz="1400" baseline="0">
              <a:solidFill>
                <a:schemeClr val="bg1"/>
              </a:solidFill>
              <a:latin typeface="+mj-lt"/>
              <a:ea typeface="+mj-lt"/>
              <a:cs typeface="+mj-lt"/>
            </a:rPr>
          </a:br>
          <a:br>
            <a:rPr lang="en-US" sz="1400" baseline="0">
              <a:solidFill>
                <a:schemeClr val="bg1"/>
              </a:solidFill>
              <a:latin typeface="+mj-lt"/>
              <a:ea typeface="+mj-lt"/>
              <a:cs typeface="+mj-lt"/>
            </a:rPr>
          </a:br>
          <a:endParaRPr lang="en-US" sz="1400">
            <a:solidFill>
              <a:schemeClr val="bg1"/>
            </a:solidFill>
            <a:latin typeface="+mj-lt"/>
            <a:ea typeface="+mj-lt"/>
            <a:cs typeface="+mj-lt"/>
          </a:endParaRPr>
        </a:p>
      </xdr:txBody>
    </xdr:sp>
    <xdr:clientData/>
  </xdr:twoCellAnchor>
  <xdr:twoCellAnchor>
    <xdr:from>
      <xdr:col>0</xdr:col>
      <xdr:colOff>149678</xdr:colOff>
      <xdr:row>1</xdr:row>
      <xdr:rowOff>108857</xdr:rowOff>
    </xdr:from>
    <xdr:to>
      <xdr:col>0</xdr:col>
      <xdr:colOff>2158580</xdr:colOff>
      <xdr:row>26</xdr:row>
      <xdr:rowOff>158689</xdr:rowOff>
    </xdr:to>
    <xdr:grpSp>
      <xdr:nvGrpSpPr>
        <xdr:cNvPr id="37" name="Agrupar 36">
          <a:extLst>
            <a:ext uri="{FF2B5EF4-FFF2-40B4-BE49-F238E27FC236}">
              <a16:creationId xmlns:a16="http://schemas.microsoft.com/office/drawing/2014/main" id="{FACCE5AE-62B3-44EB-9635-F6098F11DF1B}"/>
            </a:ext>
          </a:extLst>
        </xdr:cNvPr>
        <xdr:cNvGrpSpPr/>
      </xdr:nvGrpSpPr>
      <xdr:grpSpPr>
        <a:xfrm>
          <a:off x="149678" y="413869"/>
          <a:ext cx="2005092" cy="4805558"/>
          <a:chOff x="166748" y="227363"/>
          <a:chExt cx="2008902" cy="5868637"/>
        </a:xfrm>
      </xdr:grpSpPr>
      <xdr:grpSp>
        <xdr:nvGrpSpPr>
          <xdr:cNvPr id="38" name="Agrupar 37">
            <a:extLst>
              <a:ext uri="{FF2B5EF4-FFF2-40B4-BE49-F238E27FC236}">
                <a16:creationId xmlns:a16="http://schemas.microsoft.com/office/drawing/2014/main" id="{1DBD5413-7ED8-417A-6C9B-18906F5E1EBA}"/>
              </a:ext>
            </a:extLst>
          </xdr:cNvPr>
          <xdr:cNvGrpSpPr/>
        </xdr:nvGrpSpPr>
        <xdr:grpSpPr>
          <a:xfrm>
            <a:off x="166748" y="227363"/>
            <a:ext cx="2008902" cy="5868637"/>
            <a:chOff x="166748" y="227363"/>
            <a:chExt cx="2008902" cy="5868637"/>
          </a:xfrm>
        </xdr:grpSpPr>
        <xdr:sp macro="" textlink="">
          <xdr:nvSpPr>
            <xdr:cNvPr id="41" name="Retângulo 40">
              <a:extLst>
                <a:ext uri="{FF2B5EF4-FFF2-40B4-BE49-F238E27FC236}">
                  <a16:creationId xmlns:a16="http://schemas.microsoft.com/office/drawing/2014/main" id="{1160A827-2045-EBD7-AE1B-362A61935022}"/>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42" name="Retângulo 41">
              <a:hlinkClick xmlns:r="http://schemas.openxmlformats.org/officeDocument/2006/relationships" r:id="rId2"/>
              <a:extLst>
                <a:ext uri="{FF2B5EF4-FFF2-40B4-BE49-F238E27FC236}">
                  <a16:creationId xmlns:a16="http://schemas.microsoft.com/office/drawing/2014/main" id="{135813DE-2E5B-1FF5-7E6C-199AEFCE8852}"/>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43" name="Retângulo 42">
              <a:hlinkClick xmlns:r="http://schemas.openxmlformats.org/officeDocument/2006/relationships" r:id="rId3"/>
              <a:extLst>
                <a:ext uri="{FF2B5EF4-FFF2-40B4-BE49-F238E27FC236}">
                  <a16:creationId xmlns:a16="http://schemas.microsoft.com/office/drawing/2014/main" id="{38FD629D-7FAE-7FB1-687A-AB65D6648EBD}"/>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44" name="Retângulo 43">
              <a:hlinkClick xmlns:r="http://schemas.openxmlformats.org/officeDocument/2006/relationships" r:id="rId4"/>
              <a:extLst>
                <a:ext uri="{FF2B5EF4-FFF2-40B4-BE49-F238E27FC236}">
                  <a16:creationId xmlns:a16="http://schemas.microsoft.com/office/drawing/2014/main" id="{3525B6F1-C025-E5C1-A974-7271C38847A0}"/>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45" name="Retângulo 44">
              <a:hlinkClick xmlns:r="http://schemas.openxmlformats.org/officeDocument/2006/relationships" r:id="rId5"/>
              <a:extLst>
                <a:ext uri="{FF2B5EF4-FFF2-40B4-BE49-F238E27FC236}">
                  <a16:creationId xmlns:a16="http://schemas.microsoft.com/office/drawing/2014/main" id="{24529FEA-00A0-1BA5-17B8-F9B781ECE687}"/>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46" name="Retângulo 45">
              <a:hlinkClick xmlns:r="http://schemas.openxmlformats.org/officeDocument/2006/relationships" r:id="rId6"/>
              <a:extLst>
                <a:ext uri="{FF2B5EF4-FFF2-40B4-BE49-F238E27FC236}">
                  <a16:creationId xmlns:a16="http://schemas.microsoft.com/office/drawing/2014/main" id="{B7AA57CE-1C30-5B75-15EE-1E278C68D1BD}"/>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47" name="Retângulo 46">
              <a:hlinkClick xmlns:r="http://schemas.openxmlformats.org/officeDocument/2006/relationships" r:id="rId7"/>
              <a:extLst>
                <a:ext uri="{FF2B5EF4-FFF2-40B4-BE49-F238E27FC236}">
                  <a16:creationId xmlns:a16="http://schemas.microsoft.com/office/drawing/2014/main" id="{470F6C0B-E48B-087B-FDE6-8C2D92D207FC}"/>
                </a:ext>
              </a:extLst>
            </xdr:cNvPr>
            <xdr:cNvSpPr/>
          </xdr:nvSpPr>
          <xdr:spPr>
            <a:xfrm>
              <a:off x="442517" y="2753443"/>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48" name="Retângulo 47">
              <a:hlinkClick xmlns:r="http://schemas.openxmlformats.org/officeDocument/2006/relationships" r:id="rId8"/>
              <a:extLst>
                <a:ext uri="{FF2B5EF4-FFF2-40B4-BE49-F238E27FC236}">
                  <a16:creationId xmlns:a16="http://schemas.microsoft.com/office/drawing/2014/main" id="{9C9D89C6-091F-D676-06CE-26311191BB54}"/>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49" name="Retângulo 48">
              <a:hlinkClick xmlns:r="http://schemas.openxmlformats.org/officeDocument/2006/relationships" r:id="rId9"/>
              <a:extLst>
                <a:ext uri="{FF2B5EF4-FFF2-40B4-BE49-F238E27FC236}">
                  <a16:creationId xmlns:a16="http://schemas.microsoft.com/office/drawing/2014/main" id="{15768D55-A26D-39EF-A945-726D1D51595D}"/>
                </a:ext>
              </a:extLst>
            </xdr:cNvPr>
            <xdr:cNvSpPr/>
          </xdr:nvSpPr>
          <xdr:spPr>
            <a:xfrm>
              <a:off x="379908" y="2394247"/>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50" name="Retângulo 49">
              <a:hlinkClick xmlns:r="http://schemas.openxmlformats.org/officeDocument/2006/relationships" r:id="rId10"/>
              <a:extLst>
                <a:ext uri="{FF2B5EF4-FFF2-40B4-BE49-F238E27FC236}">
                  <a16:creationId xmlns:a16="http://schemas.microsoft.com/office/drawing/2014/main" id="{AFC2A63D-CB44-20FE-38B4-4356A4BDDE29}"/>
                </a:ext>
              </a:extLst>
            </xdr:cNvPr>
            <xdr:cNvSpPr/>
          </xdr:nvSpPr>
          <xdr:spPr>
            <a:xfrm>
              <a:off x="429865" y="1832959"/>
              <a:ext cx="1641527" cy="5488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51" name="Retângulo 50">
              <a:hlinkClick xmlns:r="http://schemas.openxmlformats.org/officeDocument/2006/relationships" r:id="rId11"/>
              <a:extLst>
                <a:ext uri="{FF2B5EF4-FFF2-40B4-BE49-F238E27FC236}">
                  <a16:creationId xmlns:a16="http://schemas.microsoft.com/office/drawing/2014/main" id="{87646C45-E814-8182-ED8C-DF629CE70C17}"/>
                </a:ext>
              </a:extLst>
            </xdr:cNvPr>
            <xdr:cNvSpPr/>
          </xdr:nvSpPr>
          <xdr:spPr>
            <a:xfrm>
              <a:off x="460039" y="1523828"/>
              <a:ext cx="1641527" cy="36989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52" name="Retângulo 51">
              <a:hlinkClick xmlns:r="http://schemas.openxmlformats.org/officeDocument/2006/relationships" r:id="rId12"/>
              <a:extLst>
                <a:ext uri="{FF2B5EF4-FFF2-40B4-BE49-F238E27FC236}">
                  <a16:creationId xmlns:a16="http://schemas.microsoft.com/office/drawing/2014/main" id="{7896C010-254F-2A70-28E6-F19EED149216}"/>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39" name="Retângulo 38">
            <a:hlinkClick xmlns:r="http://schemas.openxmlformats.org/officeDocument/2006/relationships" r:id="rId13"/>
            <a:extLst>
              <a:ext uri="{FF2B5EF4-FFF2-40B4-BE49-F238E27FC236}">
                <a16:creationId xmlns:a16="http://schemas.microsoft.com/office/drawing/2014/main" id="{3A9B271B-81F7-D874-EE4D-689D863C1083}"/>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MATERIALIDADE</a:t>
            </a:r>
            <a:endParaRPr lang="pt-BR" sz="1100" b="1">
              <a:solidFill>
                <a:srgbClr val="E84D53"/>
              </a:solidFill>
              <a:latin typeface="+mj-lt"/>
              <a:cs typeface="Arial" panose="020B0604020202020204" pitchFamily="34" charset="0"/>
            </a:endParaRPr>
          </a:p>
        </xdr:txBody>
      </xdr:sp>
      <xdr:sp macro="" textlink="">
        <xdr:nvSpPr>
          <xdr:cNvPr id="40" name="Retângulo 39">
            <a:hlinkClick xmlns:r="http://schemas.openxmlformats.org/officeDocument/2006/relationships" r:id="rId14"/>
            <a:extLst>
              <a:ext uri="{FF2B5EF4-FFF2-40B4-BE49-F238E27FC236}">
                <a16:creationId xmlns:a16="http://schemas.microsoft.com/office/drawing/2014/main" id="{F33522AA-E5E0-3EA6-2C1F-244188446253}"/>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46752</xdr:colOff>
      <xdr:row>7</xdr:row>
      <xdr:rowOff>143721</xdr:rowOff>
    </xdr:to>
    <xdr:grpSp>
      <xdr:nvGrpSpPr>
        <xdr:cNvPr id="15" name="Agrupar 14">
          <a:extLst>
            <a:ext uri="{FF2B5EF4-FFF2-40B4-BE49-F238E27FC236}">
              <a16:creationId xmlns:a16="http://schemas.microsoft.com/office/drawing/2014/main" id="{A1772784-C872-428E-A0F5-46647F5DFCFD}"/>
            </a:ext>
          </a:extLst>
        </xdr:cNvPr>
        <xdr:cNvGrpSpPr/>
      </xdr:nvGrpSpPr>
      <xdr:grpSpPr>
        <a:xfrm>
          <a:off x="0" y="443630"/>
          <a:ext cx="2071089" cy="6913700"/>
          <a:chOff x="166748" y="227363"/>
          <a:chExt cx="2008902" cy="5868637"/>
        </a:xfrm>
      </xdr:grpSpPr>
      <xdr:grpSp>
        <xdr:nvGrpSpPr>
          <xdr:cNvPr id="19" name="Agrupar 18">
            <a:extLst>
              <a:ext uri="{FF2B5EF4-FFF2-40B4-BE49-F238E27FC236}">
                <a16:creationId xmlns:a16="http://schemas.microsoft.com/office/drawing/2014/main" id="{54EB1197-D5FB-A5FC-B413-392FCEDBB5D0}"/>
              </a:ext>
            </a:extLst>
          </xdr:cNvPr>
          <xdr:cNvGrpSpPr/>
        </xdr:nvGrpSpPr>
        <xdr:grpSpPr>
          <a:xfrm>
            <a:off x="166748" y="227363"/>
            <a:ext cx="2008902" cy="5868637"/>
            <a:chOff x="166748" y="227363"/>
            <a:chExt cx="2008902" cy="5868637"/>
          </a:xfrm>
        </xdr:grpSpPr>
        <xdr:sp macro="" textlink="">
          <xdr:nvSpPr>
            <xdr:cNvPr id="22" name="Retângulo 21">
              <a:extLst>
                <a:ext uri="{FF2B5EF4-FFF2-40B4-BE49-F238E27FC236}">
                  <a16:creationId xmlns:a16="http://schemas.microsoft.com/office/drawing/2014/main" id="{AB7388E0-935F-280B-3E67-4873E7ABD6E6}"/>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23" name="Retângulo 22">
              <a:hlinkClick xmlns:r="http://schemas.openxmlformats.org/officeDocument/2006/relationships" r:id="rId1"/>
              <a:extLst>
                <a:ext uri="{FF2B5EF4-FFF2-40B4-BE49-F238E27FC236}">
                  <a16:creationId xmlns:a16="http://schemas.microsoft.com/office/drawing/2014/main" id="{E413D114-1F2F-72A7-37BE-0D005B874E21}"/>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24" name="Retângulo 23">
              <a:hlinkClick xmlns:r="http://schemas.openxmlformats.org/officeDocument/2006/relationships" r:id="rId2"/>
              <a:extLst>
                <a:ext uri="{FF2B5EF4-FFF2-40B4-BE49-F238E27FC236}">
                  <a16:creationId xmlns:a16="http://schemas.microsoft.com/office/drawing/2014/main" id="{BB79923B-0651-CD5B-5B1B-EEFCEEDE481B}"/>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25" name="Retângulo 24">
              <a:hlinkClick xmlns:r="http://schemas.openxmlformats.org/officeDocument/2006/relationships" r:id="rId3"/>
              <a:extLst>
                <a:ext uri="{FF2B5EF4-FFF2-40B4-BE49-F238E27FC236}">
                  <a16:creationId xmlns:a16="http://schemas.microsoft.com/office/drawing/2014/main" id="{5E80880D-B1B5-1A52-7033-1CBC34FBBD24}"/>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26" name="Retângulo 25">
              <a:hlinkClick xmlns:r="http://schemas.openxmlformats.org/officeDocument/2006/relationships" r:id="rId4"/>
              <a:extLst>
                <a:ext uri="{FF2B5EF4-FFF2-40B4-BE49-F238E27FC236}">
                  <a16:creationId xmlns:a16="http://schemas.microsoft.com/office/drawing/2014/main" id="{CBB9B60B-42D9-7A1E-D190-54A8A11014FD}"/>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27" name="Retângulo 26">
              <a:hlinkClick xmlns:r="http://schemas.openxmlformats.org/officeDocument/2006/relationships" r:id="rId5"/>
              <a:extLst>
                <a:ext uri="{FF2B5EF4-FFF2-40B4-BE49-F238E27FC236}">
                  <a16:creationId xmlns:a16="http://schemas.microsoft.com/office/drawing/2014/main" id="{4017DAFD-0EE4-0611-9E12-9B38EA31FF63}"/>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28" name="Retângulo 27">
              <a:hlinkClick xmlns:r="http://schemas.openxmlformats.org/officeDocument/2006/relationships" r:id="rId6"/>
              <a:extLst>
                <a:ext uri="{FF2B5EF4-FFF2-40B4-BE49-F238E27FC236}">
                  <a16:creationId xmlns:a16="http://schemas.microsoft.com/office/drawing/2014/main" id="{030827C5-C39A-7920-20BE-B17DFA7ED405}"/>
                </a:ext>
              </a:extLst>
            </xdr:cNvPr>
            <xdr:cNvSpPr/>
          </xdr:nvSpPr>
          <xdr:spPr>
            <a:xfrm>
              <a:off x="412301" y="2724929"/>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29" name="Retângulo 28">
              <a:hlinkClick xmlns:r="http://schemas.openxmlformats.org/officeDocument/2006/relationships" r:id="rId7"/>
              <a:extLst>
                <a:ext uri="{FF2B5EF4-FFF2-40B4-BE49-F238E27FC236}">
                  <a16:creationId xmlns:a16="http://schemas.microsoft.com/office/drawing/2014/main" id="{48B6D276-4DC6-3D2C-E13E-42644EA748CA}"/>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30" name="Retângulo 29">
              <a:hlinkClick xmlns:r="http://schemas.openxmlformats.org/officeDocument/2006/relationships" r:id="rId8"/>
              <a:extLst>
                <a:ext uri="{FF2B5EF4-FFF2-40B4-BE49-F238E27FC236}">
                  <a16:creationId xmlns:a16="http://schemas.microsoft.com/office/drawing/2014/main" id="{1A4CDC1A-6E33-B3FD-D4DD-EFE20EDA329D}"/>
                </a:ext>
              </a:extLst>
            </xdr:cNvPr>
            <xdr:cNvSpPr/>
          </xdr:nvSpPr>
          <xdr:spPr>
            <a:xfrm>
              <a:off x="396517" y="2374809"/>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B90BDAC4-F12D-71A1-85F0-A449A1FA3263}"/>
                </a:ext>
              </a:extLst>
            </xdr:cNvPr>
            <xdr:cNvSpPr/>
          </xdr:nvSpPr>
          <xdr:spPr>
            <a:xfrm>
              <a:off x="429865" y="1832959"/>
              <a:ext cx="1641527" cy="5505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6889F24D-734C-3EFA-403E-BF43511E0E15}"/>
                </a:ext>
              </a:extLst>
            </xdr:cNvPr>
            <xdr:cNvSpPr/>
          </xdr:nvSpPr>
          <xdr:spPr>
            <a:xfrm>
              <a:off x="309623" y="1523828"/>
              <a:ext cx="1791943" cy="29042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MERCADO DE ATUAÇÃO</a:t>
              </a:r>
              <a:endParaRPr lang="pt-BR" sz="1100" b="1">
                <a:solidFill>
                  <a:srgbClr val="E84D53"/>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3CAF7C7E-7A79-7EDB-024C-36DE99174669}"/>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20" name="Retângulo 19">
            <a:hlinkClick xmlns:r="http://schemas.openxmlformats.org/officeDocument/2006/relationships" r:id="rId12"/>
            <a:extLst>
              <a:ext uri="{FF2B5EF4-FFF2-40B4-BE49-F238E27FC236}">
                <a16:creationId xmlns:a16="http://schemas.microsoft.com/office/drawing/2014/main" id="{14E3B80B-D567-8383-D004-542EA7FFF23E}"/>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21" name="Retângulo 20">
            <a:hlinkClick xmlns:r="http://schemas.openxmlformats.org/officeDocument/2006/relationships" r:id="rId13"/>
            <a:extLst>
              <a:ext uri="{FF2B5EF4-FFF2-40B4-BE49-F238E27FC236}">
                <a16:creationId xmlns:a16="http://schemas.microsoft.com/office/drawing/2014/main" id="{EA7705F7-5A37-8385-D82F-3D1524F70846}"/>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336248</xdr:colOff>
      <xdr:row>1</xdr:row>
      <xdr:rowOff>3991307</xdr:rowOff>
    </xdr:from>
    <xdr:to>
      <xdr:col>4</xdr:col>
      <xdr:colOff>275591</xdr:colOff>
      <xdr:row>1</xdr:row>
      <xdr:rowOff>4686903</xdr:rowOff>
    </xdr:to>
    <xdr:pic>
      <xdr:nvPicPr>
        <xdr:cNvPr id="2" name="Imagem 1">
          <a:extLst>
            <a:ext uri="{FF2B5EF4-FFF2-40B4-BE49-F238E27FC236}">
              <a16:creationId xmlns:a16="http://schemas.microsoft.com/office/drawing/2014/main" id="{74FC2D72-AFF2-27B7-C7B5-3E3933C01289}"/>
            </a:ext>
          </a:extLst>
        </xdr:cNvPr>
        <xdr:cNvPicPr>
          <a:picLocks noChangeAspect="1"/>
        </xdr:cNvPicPr>
      </xdr:nvPicPr>
      <xdr:blipFill>
        <a:blip xmlns:r="http://schemas.openxmlformats.org/officeDocument/2006/relationships" r:embed="rId14"/>
        <a:stretch>
          <a:fillRect/>
        </a:stretch>
      </xdr:blipFill>
      <xdr:spPr>
        <a:xfrm>
          <a:off x="2901648" y="4423107"/>
          <a:ext cx="714466" cy="695596"/>
        </a:xfrm>
        <a:prstGeom prst="rect">
          <a:avLst/>
        </a:prstGeom>
      </xdr:spPr>
    </xdr:pic>
    <xdr:clientData/>
  </xdr:twoCellAnchor>
  <xdr:twoCellAnchor editAs="oneCell">
    <xdr:from>
      <xdr:col>4</xdr:col>
      <xdr:colOff>384909</xdr:colOff>
      <xdr:row>1</xdr:row>
      <xdr:rowOff>3995301</xdr:rowOff>
    </xdr:from>
    <xdr:to>
      <xdr:col>4</xdr:col>
      <xdr:colOff>1085044</xdr:colOff>
      <xdr:row>1</xdr:row>
      <xdr:rowOff>4696020</xdr:rowOff>
    </xdr:to>
    <xdr:pic>
      <xdr:nvPicPr>
        <xdr:cNvPr id="3" name="Imagem 2">
          <a:extLst>
            <a:ext uri="{FF2B5EF4-FFF2-40B4-BE49-F238E27FC236}">
              <a16:creationId xmlns:a16="http://schemas.microsoft.com/office/drawing/2014/main" id="{2A2B5E5F-FC6D-813C-998F-FD6F39AC5DD3}"/>
            </a:ext>
          </a:extLst>
        </xdr:cNvPr>
        <xdr:cNvPicPr>
          <a:picLocks noChangeAspect="1"/>
        </xdr:cNvPicPr>
      </xdr:nvPicPr>
      <xdr:blipFill>
        <a:blip xmlns:r="http://schemas.openxmlformats.org/officeDocument/2006/relationships" r:embed="rId15"/>
        <a:stretch>
          <a:fillRect/>
        </a:stretch>
      </xdr:blipFill>
      <xdr:spPr>
        <a:xfrm>
          <a:off x="3729242" y="4427101"/>
          <a:ext cx="700135" cy="696909"/>
        </a:xfrm>
        <a:prstGeom prst="rect">
          <a:avLst/>
        </a:prstGeom>
      </xdr:spPr>
    </xdr:pic>
    <xdr:clientData/>
  </xdr:twoCellAnchor>
  <xdr:twoCellAnchor editAs="oneCell">
    <xdr:from>
      <xdr:col>4</xdr:col>
      <xdr:colOff>1197242</xdr:colOff>
      <xdr:row>1</xdr:row>
      <xdr:rowOff>3985197</xdr:rowOff>
    </xdr:from>
    <xdr:to>
      <xdr:col>4</xdr:col>
      <xdr:colOff>1923989</xdr:colOff>
      <xdr:row>1</xdr:row>
      <xdr:rowOff>4707337</xdr:rowOff>
    </xdr:to>
    <xdr:pic>
      <xdr:nvPicPr>
        <xdr:cNvPr id="4" name="Imagem 3">
          <a:extLst>
            <a:ext uri="{FF2B5EF4-FFF2-40B4-BE49-F238E27FC236}">
              <a16:creationId xmlns:a16="http://schemas.microsoft.com/office/drawing/2014/main" id="{484CA519-C076-276F-208A-A4368D0EB664}"/>
            </a:ext>
          </a:extLst>
        </xdr:cNvPr>
        <xdr:cNvPicPr>
          <a:picLocks noChangeAspect="1"/>
        </xdr:cNvPicPr>
      </xdr:nvPicPr>
      <xdr:blipFill>
        <a:blip xmlns:r="http://schemas.openxmlformats.org/officeDocument/2006/relationships" r:embed="rId16"/>
        <a:stretch>
          <a:fillRect/>
        </a:stretch>
      </xdr:blipFill>
      <xdr:spPr>
        <a:xfrm>
          <a:off x="4541575" y="4416997"/>
          <a:ext cx="734367" cy="7145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42333</xdr:rowOff>
    </xdr:from>
    <xdr:to>
      <xdr:col>1</xdr:col>
      <xdr:colOff>50985</xdr:colOff>
      <xdr:row>9</xdr:row>
      <xdr:rowOff>2962</xdr:rowOff>
    </xdr:to>
    <xdr:grpSp>
      <xdr:nvGrpSpPr>
        <xdr:cNvPr id="2" name="Agrupar 1">
          <a:extLst>
            <a:ext uri="{FF2B5EF4-FFF2-40B4-BE49-F238E27FC236}">
              <a16:creationId xmlns:a16="http://schemas.microsoft.com/office/drawing/2014/main" id="{54C606BB-86C2-40BB-98CB-8EC0EE5411A6}"/>
            </a:ext>
          </a:extLst>
        </xdr:cNvPr>
        <xdr:cNvGrpSpPr/>
      </xdr:nvGrpSpPr>
      <xdr:grpSpPr>
        <a:xfrm>
          <a:off x="0" y="683774"/>
          <a:ext cx="2068652" cy="5238295"/>
          <a:chOff x="166748" y="227363"/>
          <a:chExt cx="2008902" cy="5868637"/>
        </a:xfrm>
      </xdr:grpSpPr>
      <xdr:grpSp>
        <xdr:nvGrpSpPr>
          <xdr:cNvPr id="4" name="Agrupar 3">
            <a:extLst>
              <a:ext uri="{FF2B5EF4-FFF2-40B4-BE49-F238E27FC236}">
                <a16:creationId xmlns:a16="http://schemas.microsoft.com/office/drawing/2014/main" id="{A96869DA-3E87-CD7B-B443-5E7F9B332E15}"/>
              </a:ext>
            </a:extLst>
          </xdr:cNvPr>
          <xdr:cNvGrpSpPr/>
        </xdr:nvGrpSpPr>
        <xdr:grpSpPr>
          <a:xfrm>
            <a:off x="166748" y="227363"/>
            <a:ext cx="2008902" cy="5868637"/>
            <a:chOff x="166748" y="227363"/>
            <a:chExt cx="2008902" cy="5868637"/>
          </a:xfrm>
        </xdr:grpSpPr>
        <xdr:sp macro="" textlink="">
          <xdr:nvSpPr>
            <xdr:cNvPr id="7" name="Retângulo 6">
              <a:extLst>
                <a:ext uri="{FF2B5EF4-FFF2-40B4-BE49-F238E27FC236}">
                  <a16:creationId xmlns:a16="http://schemas.microsoft.com/office/drawing/2014/main" id="{AD9854D5-CF5D-388A-FD6C-DC8FF2B4308C}"/>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C1A81C7C-B92C-F71B-60CD-A3BD9A72E70F}"/>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073437DE-E2AB-87C2-E775-F6BD23A10884}"/>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3990876E-09A5-628A-79BE-60108A28EEEE}"/>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526EE772-02B2-9252-1936-232B6559D135}"/>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E7E8900D-F25C-BF00-BA0C-8D333685AC86}"/>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61E47361-E673-EBCA-144A-08793F0089A4}"/>
                </a:ext>
              </a:extLst>
            </xdr:cNvPr>
            <xdr:cNvSpPr/>
          </xdr:nvSpPr>
          <xdr:spPr>
            <a:xfrm>
              <a:off x="401695" y="2782711"/>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775C5690-0C9E-11E3-7085-5791CFB8E29C}"/>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BE4C4F4A-C96D-D757-8129-CC9A59620A81}"/>
                </a:ext>
              </a:extLst>
            </xdr:cNvPr>
            <xdr:cNvSpPr/>
          </xdr:nvSpPr>
          <xdr:spPr>
            <a:xfrm>
              <a:off x="407122" y="240736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F926D4CD-9A09-04EF-01CD-862DBE48365D}"/>
                </a:ext>
              </a:extLst>
            </xdr:cNvPr>
            <xdr:cNvSpPr/>
          </xdr:nvSpPr>
          <xdr:spPr>
            <a:xfrm>
              <a:off x="429865" y="1832959"/>
              <a:ext cx="1641527" cy="54140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BEM-ESTAR DO CONSUMIDOR</a:t>
              </a:r>
              <a:endParaRPr lang="pt-BR" sz="1100" b="1">
                <a:solidFill>
                  <a:srgbClr val="E84D53"/>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19951223-4B78-99B1-D2DE-A1CEB98AF286}"/>
                </a:ext>
              </a:extLst>
            </xdr:cNvPr>
            <xdr:cNvSpPr/>
          </xdr:nvSpPr>
          <xdr:spPr>
            <a:xfrm>
              <a:off x="460039" y="1523829"/>
              <a:ext cx="1641527" cy="33344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E2F4EAE7-4946-0754-8A14-3AA0A703AD20}"/>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67D5A34F-D2A1-2A6E-793F-DC59E1AE2783}"/>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5B69417C-1D13-97D9-41F4-EAC2C4DFB290}"/>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389467</xdr:colOff>
      <xdr:row>2</xdr:row>
      <xdr:rowOff>1845734</xdr:rowOff>
    </xdr:from>
    <xdr:to>
      <xdr:col>3</xdr:col>
      <xdr:colOff>1114164</xdr:colOff>
      <xdr:row>2</xdr:row>
      <xdr:rowOff>2531534</xdr:rowOff>
    </xdr:to>
    <xdr:pic>
      <xdr:nvPicPr>
        <xdr:cNvPr id="16" name="Imagem 15">
          <a:extLst>
            <a:ext uri="{FF2B5EF4-FFF2-40B4-BE49-F238E27FC236}">
              <a16:creationId xmlns:a16="http://schemas.microsoft.com/office/drawing/2014/main" id="{973DD7AD-5494-F8D0-A9C9-9D40124E4FAD}"/>
            </a:ext>
          </a:extLst>
        </xdr:cNvPr>
        <xdr:cNvPicPr>
          <a:picLocks noChangeAspect="1"/>
        </xdr:cNvPicPr>
      </xdr:nvPicPr>
      <xdr:blipFill>
        <a:blip xmlns:r="http://schemas.openxmlformats.org/officeDocument/2006/relationships" r:embed="rId14"/>
        <a:stretch>
          <a:fillRect/>
        </a:stretch>
      </xdr:blipFill>
      <xdr:spPr>
        <a:xfrm>
          <a:off x="2954867" y="2489201"/>
          <a:ext cx="720887" cy="685800"/>
        </a:xfrm>
        <a:prstGeom prst="rect">
          <a:avLst/>
        </a:prstGeom>
      </xdr:spPr>
    </xdr:pic>
    <xdr:clientData/>
  </xdr:twoCellAnchor>
  <xdr:twoCellAnchor editAs="oneCell">
    <xdr:from>
      <xdr:col>3</xdr:col>
      <xdr:colOff>1210734</xdr:colOff>
      <xdr:row>2</xdr:row>
      <xdr:rowOff>1837269</xdr:rowOff>
    </xdr:from>
    <xdr:to>
      <xdr:col>4</xdr:col>
      <xdr:colOff>427145</xdr:colOff>
      <xdr:row>2</xdr:row>
      <xdr:rowOff>2532383</xdr:rowOff>
    </xdr:to>
    <xdr:pic>
      <xdr:nvPicPr>
        <xdr:cNvPr id="19" name="Imagem 18">
          <a:extLst>
            <a:ext uri="{FF2B5EF4-FFF2-40B4-BE49-F238E27FC236}">
              <a16:creationId xmlns:a16="http://schemas.microsoft.com/office/drawing/2014/main" id="{BC02B67F-CEFD-F115-0E74-88308434E263}"/>
            </a:ext>
          </a:extLst>
        </xdr:cNvPr>
        <xdr:cNvPicPr>
          <a:picLocks noChangeAspect="1"/>
        </xdr:cNvPicPr>
      </xdr:nvPicPr>
      <xdr:blipFill>
        <a:blip xmlns:r="http://schemas.openxmlformats.org/officeDocument/2006/relationships" r:embed="rId15"/>
        <a:stretch>
          <a:fillRect/>
        </a:stretch>
      </xdr:blipFill>
      <xdr:spPr>
        <a:xfrm>
          <a:off x="3776134" y="2480736"/>
          <a:ext cx="702734" cy="702734"/>
        </a:xfrm>
        <a:prstGeom prst="rect">
          <a:avLst/>
        </a:prstGeom>
      </xdr:spPr>
    </xdr:pic>
    <xdr:clientData/>
  </xdr:twoCellAnchor>
  <xdr:twoCellAnchor editAs="oneCell">
    <xdr:from>
      <xdr:col>4</xdr:col>
      <xdr:colOff>524931</xdr:colOff>
      <xdr:row>2</xdr:row>
      <xdr:rowOff>1829376</xdr:rowOff>
    </xdr:from>
    <xdr:to>
      <xdr:col>4</xdr:col>
      <xdr:colOff>1265342</xdr:colOff>
      <xdr:row>2</xdr:row>
      <xdr:rowOff>2537037</xdr:rowOff>
    </xdr:to>
    <xdr:pic>
      <xdr:nvPicPr>
        <xdr:cNvPr id="20" name="Imagem 19">
          <a:extLst>
            <a:ext uri="{FF2B5EF4-FFF2-40B4-BE49-F238E27FC236}">
              <a16:creationId xmlns:a16="http://schemas.microsoft.com/office/drawing/2014/main" id="{69F09CCB-5BE7-A18E-5D80-375F7E9CDB06}"/>
            </a:ext>
          </a:extLst>
        </xdr:cNvPr>
        <xdr:cNvPicPr>
          <a:picLocks noChangeAspect="1"/>
        </xdr:cNvPicPr>
      </xdr:nvPicPr>
      <xdr:blipFill>
        <a:blip xmlns:r="http://schemas.openxmlformats.org/officeDocument/2006/relationships" r:embed="rId16"/>
        <a:stretch>
          <a:fillRect/>
        </a:stretch>
      </xdr:blipFill>
      <xdr:spPr>
        <a:xfrm>
          <a:off x="4580464" y="2472843"/>
          <a:ext cx="736601" cy="7000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50985</xdr:colOff>
      <xdr:row>10</xdr:row>
      <xdr:rowOff>108796</xdr:rowOff>
    </xdr:to>
    <xdr:grpSp>
      <xdr:nvGrpSpPr>
        <xdr:cNvPr id="34" name="Agrupar 33">
          <a:extLst>
            <a:ext uri="{FF2B5EF4-FFF2-40B4-BE49-F238E27FC236}">
              <a16:creationId xmlns:a16="http://schemas.microsoft.com/office/drawing/2014/main" id="{F2B654A4-25A5-4DF3-A31D-037C3FC19810}"/>
            </a:ext>
          </a:extLst>
        </xdr:cNvPr>
        <xdr:cNvGrpSpPr/>
      </xdr:nvGrpSpPr>
      <xdr:grpSpPr>
        <a:xfrm>
          <a:off x="0" y="639536"/>
          <a:ext cx="2068652" cy="6257319"/>
          <a:chOff x="166748" y="227363"/>
          <a:chExt cx="2008902" cy="5868637"/>
        </a:xfrm>
      </xdr:grpSpPr>
      <xdr:grpSp>
        <xdr:nvGrpSpPr>
          <xdr:cNvPr id="35" name="Agrupar 34">
            <a:extLst>
              <a:ext uri="{FF2B5EF4-FFF2-40B4-BE49-F238E27FC236}">
                <a16:creationId xmlns:a16="http://schemas.microsoft.com/office/drawing/2014/main" id="{294476A0-9C60-8383-91E9-EC496BF47E99}"/>
              </a:ext>
            </a:extLst>
          </xdr:cNvPr>
          <xdr:cNvGrpSpPr/>
        </xdr:nvGrpSpPr>
        <xdr:grpSpPr>
          <a:xfrm>
            <a:off x="166748" y="227363"/>
            <a:ext cx="2008902" cy="5868637"/>
            <a:chOff x="166748" y="227363"/>
            <a:chExt cx="2008902" cy="5868637"/>
          </a:xfrm>
        </xdr:grpSpPr>
        <xdr:sp macro="" textlink="">
          <xdr:nvSpPr>
            <xdr:cNvPr id="38" name="Retângulo 37">
              <a:extLst>
                <a:ext uri="{FF2B5EF4-FFF2-40B4-BE49-F238E27FC236}">
                  <a16:creationId xmlns:a16="http://schemas.microsoft.com/office/drawing/2014/main" id="{84A93990-6E5C-6835-883E-DF5168C73D9E}"/>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39" name="Retângulo 38">
              <a:hlinkClick xmlns:r="http://schemas.openxmlformats.org/officeDocument/2006/relationships" r:id="rId1"/>
              <a:extLst>
                <a:ext uri="{FF2B5EF4-FFF2-40B4-BE49-F238E27FC236}">
                  <a16:creationId xmlns:a16="http://schemas.microsoft.com/office/drawing/2014/main" id="{50B98F14-CBF8-D2D3-E85F-C16A03EB237B}"/>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40" name="Retângulo 39">
              <a:hlinkClick xmlns:r="http://schemas.openxmlformats.org/officeDocument/2006/relationships" r:id="rId2"/>
              <a:extLst>
                <a:ext uri="{FF2B5EF4-FFF2-40B4-BE49-F238E27FC236}">
                  <a16:creationId xmlns:a16="http://schemas.microsoft.com/office/drawing/2014/main" id="{A1D7A7CF-0C89-DF50-1F89-1D61ABF31242}"/>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41" name="Retângulo 40">
              <a:hlinkClick xmlns:r="http://schemas.openxmlformats.org/officeDocument/2006/relationships" r:id="rId3"/>
              <a:extLst>
                <a:ext uri="{FF2B5EF4-FFF2-40B4-BE49-F238E27FC236}">
                  <a16:creationId xmlns:a16="http://schemas.microsoft.com/office/drawing/2014/main" id="{63A8E577-01DA-C2D1-C2F0-5ECD1E3A8AE1}"/>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42" name="Retângulo 41">
              <a:hlinkClick xmlns:r="http://schemas.openxmlformats.org/officeDocument/2006/relationships" r:id="rId4"/>
              <a:extLst>
                <a:ext uri="{FF2B5EF4-FFF2-40B4-BE49-F238E27FC236}">
                  <a16:creationId xmlns:a16="http://schemas.microsoft.com/office/drawing/2014/main" id="{20E19687-DCBA-26FC-66CD-32E3520BEEDE}"/>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43" name="Retângulo 42">
              <a:hlinkClick xmlns:r="http://schemas.openxmlformats.org/officeDocument/2006/relationships" r:id="rId5"/>
              <a:extLst>
                <a:ext uri="{FF2B5EF4-FFF2-40B4-BE49-F238E27FC236}">
                  <a16:creationId xmlns:a16="http://schemas.microsoft.com/office/drawing/2014/main" id="{8892819E-FE1A-0134-3811-336DC0C3D8A3}"/>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44" name="Retângulo 43">
              <a:hlinkClick xmlns:r="http://schemas.openxmlformats.org/officeDocument/2006/relationships" r:id="rId6"/>
              <a:extLst>
                <a:ext uri="{FF2B5EF4-FFF2-40B4-BE49-F238E27FC236}">
                  <a16:creationId xmlns:a16="http://schemas.microsoft.com/office/drawing/2014/main" id="{D20CEE3A-1A6A-97D4-9AFB-864B54C07E11}"/>
                </a:ext>
              </a:extLst>
            </xdr:cNvPr>
            <xdr:cNvSpPr/>
          </xdr:nvSpPr>
          <xdr:spPr>
            <a:xfrm>
              <a:off x="401695" y="2773935"/>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SAÚDE E SEGURANÇA OCUPACIONAL</a:t>
              </a:r>
              <a:endParaRPr lang="pt-BR" sz="1100">
                <a:solidFill>
                  <a:srgbClr val="2E5372"/>
                </a:solidFill>
                <a:latin typeface="+mj-lt"/>
                <a:cs typeface="Arial" panose="020B0604020202020204" pitchFamily="34" charset="0"/>
              </a:endParaRPr>
            </a:p>
          </xdr:txBody>
        </xdr:sp>
        <xdr:sp macro="" textlink="">
          <xdr:nvSpPr>
            <xdr:cNvPr id="45" name="Retângulo 44">
              <a:hlinkClick xmlns:r="http://schemas.openxmlformats.org/officeDocument/2006/relationships" r:id="rId7"/>
              <a:extLst>
                <a:ext uri="{FF2B5EF4-FFF2-40B4-BE49-F238E27FC236}">
                  <a16:creationId xmlns:a16="http://schemas.microsoft.com/office/drawing/2014/main" id="{9773CE65-6687-59BD-CA93-9F8B259624DE}"/>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46" name="Retângulo 45">
              <a:hlinkClick xmlns:r="http://schemas.openxmlformats.org/officeDocument/2006/relationships" r:id="rId8"/>
              <a:extLst>
                <a:ext uri="{FF2B5EF4-FFF2-40B4-BE49-F238E27FC236}">
                  <a16:creationId xmlns:a16="http://schemas.microsoft.com/office/drawing/2014/main" id="{CA3C4D76-9958-3EC0-ED36-279A324EC6CD}"/>
                </a:ext>
              </a:extLst>
            </xdr:cNvPr>
            <xdr:cNvSpPr/>
          </xdr:nvSpPr>
          <xdr:spPr>
            <a:xfrm>
              <a:off x="375372" y="237000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1" i="0" baseline="0">
                  <a:solidFill>
                    <a:srgbClr val="E84D53"/>
                  </a:solidFill>
                  <a:effectLst/>
                  <a:latin typeface="+mj-lt"/>
                  <a:ea typeface="+mn-ea"/>
                  <a:cs typeface="Arial" panose="020B0604020202020204" pitchFamily="34" charset="0"/>
                </a:rPr>
                <a:t>NOSSA GENTE</a:t>
              </a:r>
              <a:endParaRPr lang="pt-BR" sz="1050" b="1">
                <a:solidFill>
                  <a:srgbClr val="E84D53"/>
                </a:solidFill>
                <a:latin typeface="+mj-lt"/>
                <a:cs typeface="Arial" panose="020B0604020202020204" pitchFamily="34" charset="0"/>
              </a:endParaRPr>
            </a:p>
          </xdr:txBody>
        </xdr:sp>
        <xdr:sp macro="" textlink="">
          <xdr:nvSpPr>
            <xdr:cNvPr id="47" name="Retângulo 46">
              <a:hlinkClick xmlns:r="http://schemas.openxmlformats.org/officeDocument/2006/relationships" r:id="rId9"/>
              <a:extLst>
                <a:ext uri="{FF2B5EF4-FFF2-40B4-BE49-F238E27FC236}">
                  <a16:creationId xmlns:a16="http://schemas.microsoft.com/office/drawing/2014/main" id="{61A74780-BD03-A2A4-6F86-A5C2876BE903}"/>
                </a:ext>
              </a:extLst>
            </xdr:cNvPr>
            <xdr:cNvSpPr/>
          </xdr:nvSpPr>
          <xdr:spPr>
            <a:xfrm>
              <a:off x="429865" y="1832959"/>
              <a:ext cx="1641527" cy="47230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48" name="Retângulo 47">
              <a:hlinkClick xmlns:r="http://schemas.openxmlformats.org/officeDocument/2006/relationships" r:id="rId10"/>
              <a:extLst>
                <a:ext uri="{FF2B5EF4-FFF2-40B4-BE49-F238E27FC236}">
                  <a16:creationId xmlns:a16="http://schemas.microsoft.com/office/drawing/2014/main" id="{59A99800-9DCE-6EE7-1621-30515AB895C2}"/>
                </a:ext>
              </a:extLst>
            </xdr:cNvPr>
            <xdr:cNvSpPr/>
          </xdr:nvSpPr>
          <xdr:spPr>
            <a:xfrm>
              <a:off x="460039" y="1523829"/>
              <a:ext cx="1641527" cy="274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49" name="Retângulo 48">
              <a:hlinkClick xmlns:r="http://schemas.openxmlformats.org/officeDocument/2006/relationships" r:id="rId11"/>
              <a:extLst>
                <a:ext uri="{FF2B5EF4-FFF2-40B4-BE49-F238E27FC236}">
                  <a16:creationId xmlns:a16="http://schemas.microsoft.com/office/drawing/2014/main" id="{DA54D782-5E91-EE9B-1EB0-5E68C774AE48}"/>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36" name="Retângulo 35">
            <a:hlinkClick xmlns:r="http://schemas.openxmlformats.org/officeDocument/2006/relationships" r:id="rId12"/>
            <a:extLst>
              <a:ext uri="{FF2B5EF4-FFF2-40B4-BE49-F238E27FC236}">
                <a16:creationId xmlns:a16="http://schemas.microsoft.com/office/drawing/2014/main" id="{835BE20A-575A-DBF3-6B94-A8BFB32ADDAF}"/>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37" name="Retângulo 36">
            <a:hlinkClick xmlns:r="http://schemas.openxmlformats.org/officeDocument/2006/relationships" r:id="rId13"/>
            <a:extLst>
              <a:ext uri="{FF2B5EF4-FFF2-40B4-BE49-F238E27FC236}">
                <a16:creationId xmlns:a16="http://schemas.microsoft.com/office/drawing/2014/main" id="{D5BD65C5-3737-152A-8CDC-9FA40244A721}"/>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1193800</xdr:colOff>
      <xdr:row>2</xdr:row>
      <xdr:rowOff>2624666</xdr:rowOff>
    </xdr:from>
    <xdr:to>
      <xdr:col>4</xdr:col>
      <xdr:colOff>506698</xdr:colOff>
      <xdr:row>2</xdr:row>
      <xdr:rowOff>3344333</xdr:rowOff>
    </xdr:to>
    <xdr:pic>
      <xdr:nvPicPr>
        <xdr:cNvPr id="2" name="Imagem 1">
          <a:extLst>
            <a:ext uri="{FF2B5EF4-FFF2-40B4-BE49-F238E27FC236}">
              <a16:creationId xmlns:a16="http://schemas.microsoft.com/office/drawing/2014/main" id="{3AB0133D-B4C5-0AD0-14D4-04CBCDD31794}"/>
            </a:ext>
          </a:extLst>
        </xdr:cNvPr>
        <xdr:cNvPicPr>
          <a:picLocks noChangeAspect="1"/>
        </xdr:cNvPicPr>
      </xdr:nvPicPr>
      <xdr:blipFill>
        <a:blip xmlns:r="http://schemas.openxmlformats.org/officeDocument/2006/relationships" r:embed="rId14"/>
        <a:stretch>
          <a:fillRect/>
        </a:stretch>
      </xdr:blipFill>
      <xdr:spPr>
        <a:xfrm>
          <a:off x="3759200" y="3251199"/>
          <a:ext cx="709898" cy="719667"/>
        </a:xfrm>
        <a:prstGeom prst="rect">
          <a:avLst/>
        </a:prstGeom>
      </xdr:spPr>
    </xdr:pic>
    <xdr:clientData/>
  </xdr:twoCellAnchor>
  <xdr:twoCellAnchor editAs="oneCell">
    <xdr:from>
      <xdr:col>4</xdr:col>
      <xdr:colOff>592668</xdr:colOff>
      <xdr:row>2</xdr:row>
      <xdr:rowOff>2624667</xdr:rowOff>
    </xdr:from>
    <xdr:to>
      <xdr:col>4</xdr:col>
      <xdr:colOff>1337734</xdr:colOff>
      <xdr:row>2</xdr:row>
      <xdr:rowOff>3350055</xdr:rowOff>
    </xdr:to>
    <xdr:pic>
      <xdr:nvPicPr>
        <xdr:cNvPr id="3" name="Imagem 2">
          <a:extLst>
            <a:ext uri="{FF2B5EF4-FFF2-40B4-BE49-F238E27FC236}">
              <a16:creationId xmlns:a16="http://schemas.microsoft.com/office/drawing/2014/main" id="{887EAA62-A84A-45F1-AFB9-872B0E0EBA23}"/>
            </a:ext>
          </a:extLst>
        </xdr:cNvPr>
        <xdr:cNvPicPr>
          <a:picLocks noChangeAspect="1"/>
        </xdr:cNvPicPr>
      </xdr:nvPicPr>
      <xdr:blipFill>
        <a:blip xmlns:r="http://schemas.openxmlformats.org/officeDocument/2006/relationships" r:embed="rId15"/>
        <a:stretch>
          <a:fillRect/>
        </a:stretch>
      </xdr:blipFill>
      <xdr:spPr>
        <a:xfrm>
          <a:off x="4555068" y="3251200"/>
          <a:ext cx="745066" cy="725388"/>
        </a:xfrm>
        <a:prstGeom prst="rect">
          <a:avLst/>
        </a:prstGeom>
      </xdr:spPr>
    </xdr:pic>
    <xdr:clientData/>
  </xdr:twoCellAnchor>
  <xdr:twoCellAnchor editAs="oneCell">
    <xdr:from>
      <xdr:col>3</xdr:col>
      <xdr:colOff>372535</xdr:colOff>
      <xdr:row>2</xdr:row>
      <xdr:rowOff>2624668</xdr:rowOff>
    </xdr:from>
    <xdr:to>
      <xdr:col>3</xdr:col>
      <xdr:colOff>1117601</xdr:colOff>
      <xdr:row>2</xdr:row>
      <xdr:rowOff>3356547</xdr:rowOff>
    </xdr:to>
    <xdr:pic>
      <xdr:nvPicPr>
        <xdr:cNvPr id="4" name="Imagem 3">
          <a:extLst>
            <a:ext uri="{FF2B5EF4-FFF2-40B4-BE49-F238E27FC236}">
              <a16:creationId xmlns:a16="http://schemas.microsoft.com/office/drawing/2014/main" id="{E88C448D-5F72-AF67-D78A-8EF1DF73ABF3}"/>
            </a:ext>
          </a:extLst>
        </xdr:cNvPr>
        <xdr:cNvPicPr>
          <a:picLocks noChangeAspect="1"/>
        </xdr:cNvPicPr>
      </xdr:nvPicPr>
      <xdr:blipFill>
        <a:blip xmlns:r="http://schemas.openxmlformats.org/officeDocument/2006/relationships" r:embed="rId16"/>
        <a:stretch>
          <a:fillRect/>
        </a:stretch>
      </xdr:blipFill>
      <xdr:spPr>
        <a:xfrm>
          <a:off x="2937935" y="3251201"/>
          <a:ext cx="745066" cy="7318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50985</xdr:colOff>
      <xdr:row>10</xdr:row>
      <xdr:rowOff>87630</xdr:rowOff>
    </xdr:to>
    <xdr:grpSp>
      <xdr:nvGrpSpPr>
        <xdr:cNvPr id="2" name="Agrupar 1">
          <a:extLst>
            <a:ext uri="{FF2B5EF4-FFF2-40B4-BE49-F238E27FC236}">
              <a16:creationId xmlns:a16="http://schemas.microsoft.com/office/drawing/2014/main" id="{7F92D7C1-0DC0-4D4B-8E23-0DFCB408B987}"/>
            </a:ext>
          </a:extLst>
        </xdr:cNvPr>
        <xdr:cNvGrpSpPr/>
      </xdr:nvGrpSpPr>
      <xdr:grpSpPr>
        <a:xfrm>
          <a:off x="0" y="756397"/>
          <a:ext cx="2071854" cy="5582322"/>
          <a:chOff x="166748" y="227363"/>
          <a:chExt cx="2008902" cy="5868637"/>
        </a:xfrm>
      </xdr:grpSpPr>
      <xdr:grpSp>
        <xdr:nvGrpSpPr>
          <xdr:cNvPr id="4" name="Agrupar 3">
            <a:extLst>
              <a:ext uri="{FF2B5EF4-FFF2-40B4-BE49-F238E27FC236}">
                <a16:creationId xmlns:a16="http://schemas.microsoft.com/office/drawing/2014/main" id="{9274765F-844E-3C91-B076-BF64A622B91A}"/>
              </a:ext>
            </a:extLst>
          </xdr:cNvPr>
          <xdr:cNvGrpSpPr/>
        </xdr:nvGrpSpPr>
        <xdr:grpSpPr>
          <a:xfrm>
            <a:off x="166748" y="227363"/>
            <a:ext cx="2008902" cy="5868637"/>
            <a:chOff x="166748" y="227363"/>
            <a:chExt cx="2008902" cy="5868637"/>
          </a:xfrm>
        </xdr:grpSpPr>
        <xdr:sp macro="" textlink="">
          <xdr:nvSpPr>
            <xdr:cNvPr id="7" name="Retângulo 6">
              <a:extLst>
                <a:ext uri="{FF2B5EF4-FFF2-40B4-BE49-F238E27FC236}">
                  <a16:creationId xmlns:a16="http://schemas.microsoft.com/office/drawing/2014/main" id="{841ACBBE-3279-99AC-6F9A-D1CCCEFD7EC3}"/>
                </a:ext>
              </a:extLst>
            </xdr:cNvPr>
            <xdr:cNvSpPr/>
          </xdr:nvSpPr>
          <xdr:spPr>
            <a:xfrm>
              <a:off x="166748" y="5548806"/>
              <a:ext cx="1828985" cy="5471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endParaRPr lang="pt-BR" sz="1100">
                <a:solidFill>
                  <a:srgbClr val="2E5372"/>
                </a:solidFill>
                <a:latin typeface="+mj-lt"/>
                <a:cs typeface="Arial" panose="020B0604020202020204" pitchFamily="34" charset="0"/>
              </a:endParaRPr>
            </a:p>
          </xdr:txBody>
        </xdr:sp>
        <xdr:sp macro="" textlink="">
          <xdr:nvSpPr>
            <xdr:cNvPr id="8" name="Retângulo 7">
              <a:hlinkClick xmlns:r="http://schemas.openxmlformats.org/officeDocument/2006/relationships" r:id="rId1"/>
              <a:extLst>
                <a:ext uri="{FF2B5EF4-FFF2-40B4-BE49-F238E27FC236}">
                  <a16:creationId xmlns:a16="http://schemas.microsoft.com/office/drawing/2014/main" id="{7C7F22C4-B3D9-3FC8-7637-67A0293576EA}"/>
                </a:ext>
              </a:extLst>
            </xdr:cNvPr>
            <xdr:cNvSpPr/>
          </xdr:nvSpPr>
          <xdr:spPr>
            <a:xfrm>
              <a:off x="365577" y="5727537"/>
              <a:ext cx="1683071" cy="34488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GESTÃO AMBIENTAL</a:t>
              </a:r>
              <a:endParaRPr lang="pt-BR" sz="1100">
                <a:solidFill>
                  <a:srgbClr val="2E5372"/>
                </a:solidFill>
                <a:latin typeface="+mj-lt"/>
                <a:cs typeface="Arial" panose="020B0604020202020204" pitchFamily="34" charset="0"/>
              </a:endParaRPr>
            </a:p>
          </xdr:txBody>
        </xdr:sp>
        <xdr:sp macro="" textlink="">
          <xdr:nvSpPr>
            <xdr:cNvPr id="9" name="Retângulo 8">
              <a:hlinkClick xmlns:r="http://schemas.openxmlformats.org/officeDocument/2006/relationships" r:id="rId2"/>
              <a:extLst>
                <a:ext uri="{FF2B5EF4-FFF2-40B4-BE49-F238E27FC236}">
                  <a16:creationId xmlns:a16="http://schemas.microsoft.com/office/drawing/2014/main" id="{F5727C65-76FB-D506-8500-4A07FF28EB17}"/>
                </a:ext>
              </a:extLst>
            </xdr:cNvPr>
            <xdr:cNvSpPr/>
          </xdr:nvSpPr>
          <xdr:spPr>
            <a:xfrm>
              <a:off x="230248" y="5172597"/>
              <a:ext cx="1828985" cy="54180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COMBATE ÀS MUDANÇAS CLIMÁTICAS</a:t>
              </a:r>
              <a:endParaRPr lang="pt-BR" sz="1100">
                <a:solidFill>
                  <a:srgbClr val="2E5372"/>
                </a:solidFill>
                <a:latin typeface="+mj-lt"/>
                <a:cs typeface="Arial" panose="020B0604020202020204" pitchFamily="34" charset="0"/>
              </a:endParaRPr>
            </a:p>
          </xdr:txBody>
        </xdr:sp>
        <xdr:sp macro="" textlink="">
          <xdr:nvSpPr>
            <xdr:cNvPr id="10" name="Retângulo 9">
              <a:hlinkClick xmlns:r="http://schemas.openxmlformats.org/officeDocument/2006/relationships" r:id="rId3"/>
              <a:extLst>
                <a:ext uri="{FF2B5EF4-FFF2-40B4-BE49-F238E27FC236}">
                  <a16:creationId xmlns:a16="http://schemas.microsoft.com/office/drawing/2014/main" id="{6FC07117-C62C-C69F-D2BB-0D8702FFE706}"/>
                </a:ext>
              </a:extLst>
            </xdr:cNvPr>
            <xdr:cNvSpPr/>
          </xdr:nvSpPr>
          <xdr:spPr>
            <a:xfrm>
              <a:off x="179917" y="4789479"/>
              <a:ext cx="1879315" cy="37855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PECUÁRIA SUSTENTÁVEL</a:t>
              </a:r>
              <a:endParaRPr lang="pt-BR" sz="1100">
                <a:solidFill>
                  <a:srgbClr val="2E5372"/>
                </a:solidFill>
                <a:latin typeface="+mj-lt"/>
                <a:cs typeface="Arial" panose="020B0604020202020204" pitchFamily="34" charset="0"/>
              </a:endParaRPr>
            </a:p>
          </xdr:txBody>
        </xdr:sp>
        <xdr:sp macro="" textlink="">
          <xdr:nvSpPr>
            <xdr:cNvPr id="11" name="Retângulo 10">
              <a:hlinkClick xmlns:r="http://schemas.openxmlformats.org/officeDocument/2006/relationships" r:id="rId4"/>
              <a:extLst>
                <a:ext uri="{FF2B5EF4-FFF2-40B4-BE49-F238E27FC236}">
                  <a16:creationId xmlns:a16="http://schemas.microsoft.com/office/drawing/2014/main" id="{E4D5C128-4872-43B3-D6AB-EE86C403774B}"/>
                </a:ext>
              </a:extLst>
            </xdr:cNvPr>
            <xdr:cNvSpPr/>
          </xdr:nvSpPr>
          <xdr:spPr>
            <a:xfrm>
              <a:off x="167622" y="4227724"/>
              <a:ext cx="1877623" cy="5485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ÉTICA, INTEGRIDADE E CONFORMIDADE</a:t>
              </a:r>
              <a:endParaRPr lang="pt-BR" sz="1100">
                <a:solidFill>
                  <a:srgbClr val="2E5372"/>
                </a:solidFill>
                <a:latin typeface="+mj-lt"/>
                <a:cs typeface="Arial" panose="020B0604020202020204" pitchFamily="34" charset="0"/>
              </a:endParaRPr>
            </a:p>
          </xdr:txBody>
        </xdr:sp>
        <xdr:sp macro="" textlink="">
          <xdr:nvSpPr>
            <xdr:cNvPr id="12" name="Retângulo 11">
              <a:hlinkClick xmlns:r="http://schemas.openxmlformats.org/officeDocument/2006/relationships" r:id="rId5"/>
              <a:extLst>
                <a:ext uri="{FF2B5EF4-FFF2-40B4-BE49-F238E27FC236}">
                  <a16:creationId xmlns:a16="http://schemas.microsoft.com/office/drawing/2014/main" id="{FB14A331-ABF9-88A0-D45C-31184BD8B5B0}"/>
                </a:ext>
              </a:extLst>
            </xdr:cNvPr>
            <xdr:cNvSpPr/>
          </xdr:nvSpPr>
          <xdr:spPr>
            <a:xfrm>
              <a:off x="437860" y="3891314"/>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ANIMAL</a:t>
              </a:r>
              <a:endParaRPr lang="pt-BR" sz="1100">
                <a:solidFill>
                  <a:srgbClr val="2E5372"/>
                </a:solidFill>
                <a:latin typeface="+mj-lt"/>
                <a:cs typeface="Arial" panose="020B0604020202020204" pitchFamily="34" charset="0"/>
              </a:endParaRPr>
            </a:p>
          </xdr:txBody>
        </xdr:sp>
        <xdr:sp macro="" textlink="">
          <xdr:nvSpPr>
            <xdr:cNvPr id="13" name="Retângulo 12">
              <a:hlinkClick xmlns:r="http://schemas.openxmlformats.org/officeDocument/2006/relationships" r:id="rId6"/>
              <a:extLst>
                <a:ext uri="{FF2B5EF4-FFF2-40B4-BE49-F238E27FC236}">
                  <a16:creationId xmlns:a16="http://schemas.microsoft.com/office/drawing/2014/main" id="{57B92D7E-14E2-7348-C6E0-B27331768267}"/>
                </a:ext>
              </a:extLst>
            </xdr:cNvPr>
            <xdr:cNvSpPr/>
          </xdr:nvSpPr>
          <xdr:spPr>
            <a:xfrm>
              <a:off x="444028" y="2774251"/>
              <a:ext cx="1641527" cy="5746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1" i="0" baseline="0">
                  <a:solidFill>
                    <a:srgbClr val="E84D53"/>
                  </a:solidFill>
                  <a:effectLst/>
                  <a:latin typeface="+mj-lt"/>
                  <a:ea typeface="+mn-ea"/>
                  <a:cs typeface="Arial" panose="020B0604020202020204" pitchFamily="34" charset="0"/>
                </a:rPr>
                <a:t>SAÚDE E SEGURANÇA OCUPACIONAL</a:t>
              </a:r>
              <a:endParaRPr lang="pt-BR" sz="1100" b="1">
                <a:solidFill>
                  <a:srgbClr val="E84D53"/>
                </a:solidFill>
                <a:latin typeface="+mj-lt"/>
                <a:cs typeface="Arial" panose="020B0604020202020204" pitchFamily="34" charset="0"/>
              </a:endParaRPr>
            </a:p>
          </xdr:txBody>
        </xdr:sp>
        <xdr:sp macro="" textlink="">
          <xdr:nvSpPr>
            <xdr:cNvPr id="14" name="Retângulo 13">
              <a:hlinkClick xmlns:r="http://schemas.openxmlformats.org/officeDocument/2006/relationships" r:id="rId7"/>
              <a:extLst>
                <a:ext uri="{FF2B5EF4-FFF2-40B4-BE49-F238E27FC236}">
                  <a16:creationId xmlns:a16="http://schemas.microsoft.com/office/drawing/2014/main" id="{195DA025-5AE6-431D-FE67-6DD6C0D2643D}"/>
                </a:ext>
              </a:extLst>
            </xdr:cNvPr>
            <xdr:cNvSpPr/>
          </xdr:nvSpPr>
          <xdr:spPr>
            <a:xfrm>
              <a:off x="413230" y="3347646"/>
              <a:ext cx="1641527" cy="57094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RESPONSABILIDADE SOCIAL</a:t>
              </a:r>
              <a:endParaRPr lang="pt-BR" sz="1100">
                <a:solidFill>
                  <a:srgbClr val="2E5372"/>
                </a:solidFill>
                <a:latin typeface="+mj-lt"/>
                <a:cs typeface="Arial" panose="020B0604020202020204" pitchFamily="34" charset="0"/>
              </a:endParaRPr>
            </a:p>
          </xdr:txBody>
        </xdr:sp>
        <xdr:sp macro="" textlink="">
          <xdr:nvSpPr>
            <xdr:cNvPr id="15" name="Retângulo 14">
              <a:hlinkClick xmlns:r="http://schemas.openxmlformats.org/officeDocument/2006/relationships" r:id="rId8"/>
              <a:extLst>
                <a:ext uri="{FF2B5EF4-FFF2-40B4-BE49-F238E27FC236}">
                  <a16:creationId xmlns:a16="http://schemas.microsoft.com/office/drawing/2014/main" id="{46A917BD-374A-404E-50C8-AA101C9C608F}"/>
                </a:ext>
              </a:extLst>
            </xdr:cNvPr>
            <xdr:cNvSpPr/>
          </xdr:nvSpPr>
          <xdr:spPr>
            <a:xfrm>
              <a:off x="396538" y="2382181"/>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050" b="0" i="0" baseline="0">
                  <a:solidFill>
                    <a:srgbClr val="2E5372"/>
                  </a:solidFill>
                  <a:effectLst/>
                  <a:latin typeface="+mj-lt"/>
                  <a:ea typeface="+mn-ea"/>
                  <a:cs typeface="Arial" panose="020B0604020202020204" pitchFamily="34" charset="0"/>
                </a:rPr>
                <a:t>NOSSA GENTE</a:t>
              </a:r>
              <a:endParaRPr lang="pt-BR" sz="1050">
                <a:solidFill>
                  <a:srgbClr val="2E5372"/>
                </a:solidFill>
                <a:latin typeface="+mj-lt"/>
                <a:cs typeface="Arial" panose="020B0604020202020204" pitchFamily="34" charset="0"/>
              </a:endParaRPr>
            </a:p>
          </xdr:txBody>
        </xdr:sp>
        <xdr:sp macro="" textlink="">
          <xdr:nvSpPr>
            <xdr:cNvPr id="31" name="Retângulo 30">
              <a:hlinkClick xmlns:r="http://schemas.openxmlformats.org/officeDocument/2006/relationships" r:id="rId9"/>
              <a:extLst>
                <a:ext uri="{FF2B5EF4-FFF2-40B4-BE49-F238E27FC236}">
                  <a16:creationId xmlns:a16="http://schemas.microsoft.com/office/drawing/2014/main" id="{AF10CA23-4B45-F8C6-B8DF-98B8388C8919}"/>
                </a:ext>
              </a:extLst>
            </xdr:cNvPr>
            <xdr:cNvSpPr/>
          </xdr:nvSpPr>
          <xdr:spPr>
            <a:xfrm>
              <a:off x="429865" y="1832959"/>
              <a:ext cx="1641527" cy="5223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BEM-ESTAR DO CONSUMIDOR</a:t>
              </a:r>
              <a:endParaRPr lang="pt-BR" sz="1100">
                <a:solidFill>
                  <a:srgbClr val="2E5372"/>
                </a:solidFill>
                <a:latin typeface="+mj-lt"/>
                <a:cs typeface="Arial" panose="020B0604020202020204" pitchFamily="34" charset="0"/>
              </a:endParaRPr>
            </a:p>
          </xdr:txBody>
        </xdr:sp>
        <xdr:sp macro="" textlink="">
          <xdr:nvSpPr>
            <xdr:cNvPr id="32" name="Retângulo 31">
              <a:hlinkClick xmlns:r="http://schemas.openxmlformats.org/officeDocument/2006/relationships" r:id="rId10"/>
              <a:extLst>
                <a:ext uri="{FF2B5EF4-FFF2-40B4-BE49-F238E27FC236}">
                  <a16:creationId xmlns:a16="http://schemas.microsoft.com/office/drawing/2014/main" id="{D4E07316-FBFB-A0A3-9E12-80C2D48F314A}"/>
                </a:ext>
              </a:extLst>
            </xdr:cNvPr>
            <xdr:cNvSpPr/>
          </xdr:nvSpPr>
          <xdr:spPr>
            <a:xfrm>
              <a:off x="460039" y="1523829"/>
              <a:ext cx="1641527" cy="2691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MERCADO DE ATUAÇÃO</a:t>
              </a:r>
              <a:endParaRPr lang="pt-BR" sz="1100" b="0">
                <a:solidFill>
                  <a:srgbClr val="2E5372"/>
                </a:solidFill>
                <a:latin typeface="+mj-lt"/>
                <a:cs typeface="Arial" panose="020B0604020202020204" pitchFamily="34" charset="0"/>
              </a:endParaRPr>
            </a:p>
          </xdr:txBody>
        </xdr:sp>
        <xdr:sp macro="" textlink="">
          <xdr:nvSpPr>
            <xdr:cNvPr id="33" name="Retângulo 32">
              <a:hlinkClick xmlns:r="http://schemas.openxmlformats.org/officeDocument/2006/relationships" r:id="rId11"/>
              <a:extLst>
                <a:ext uri="{FF2B5EF4-FFF2-40B4-BE49-F238E27FC236}">
                  <a16:creationId xmlns:a16="http://schemas.microsoft.com/office/drawing/2014/main" id="{22CA8779-9027-5475-3538-B292A95F5D57}"/>
                </a:ext>
              </a:extLst>
            </xdr:cNvPr>
            <xdr:cNvSpPr/>
          </xdr:nvSpPr>
          <xdr:spPr>
            <a:xfrm>
              <a:off x="534123" y="227363"/>
              <a:ext cx="1641527" cy="3034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mn-cs"/>
                </a:rPr>
                <a:t>SOBRE A CENTRAL</a:t>
              </a:r>
              <a:endParaRPr lang="pt-BR" sz="1100" b="0">
                <a:solidFill>
                  <a:srgbClr val="2E5372"/>
                </a:solidFill>
                <a:latin typeface="+mj-lt"/>
              </a:endParaRPr>
            </a:p>
          </xdr:txBody>
        </xdr:sp>
      </xdr:grpSp>
      <xdr:sp macro="" textlink="">
        <xdr:nvSpPr>
          <xdr:cNvPr id="5" name="Retângulo 4">
            <a:hlinkClick xmlns:r="http://schemas.openxmlformats.org/officeDocument/2006/relationships" r:id="rId12"/>
            <a:extLst>
              <a:ext uri="{FF2B5EF4-FFF2-40B4-BE49-F238E27FC236}">
                <a16:creationId xmlns:a16="http://schemas.microsoft.com/office/drawing/2014/main" id="{0C2071FD-3D9E-3FB7-1FCD-B890B9489B94}"/>
              </a:ext>
            </a:extLst>
          </xdr:cNvPr>
          <xdr:cNvSpPr/>
        </xdr:nvSpPr>
        <xdr:spPr>
          <a:xfrm>
            <a:off x="465667" y="1143000"/>
            <a:ext cx="1641527" cy="2751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MATERIALIDADE</a:t>
            </a:r>
            <a:endParaRPr lang="pt-BR" sz="1100" b="0">
              <a:solidFill>
                <a:srgbClr val="2E5372"/>
              </a:solidFill>
              <a:latin typeface="+mj-lt"/>
              <a:cs typeface="Arial" panose="020B0604020202020204" pitchFamily="34" charset="0"/>
            </a:endParaRPr>
          </a:p>
        </xdr:txBody>
      </xdr:sp>
      <xdr:sp macro="" textlink="">
        <xdr:nvSpPr>
          <xdr:cNvPr id="6" name="Retângulo 5">
            <a:hlinkClick xmlns:r="http://schemas.openxmlformats.org/officeDocument/2006/relationships" r:id="rId13"/>
            <a:extLst>
              <a:ext uri="{FF2B5EF4-FFF2-40B4-BE49-F238E27FC236}">
                <a16:creationId xmlns:a16="http://schemas.microsoft.com/office/drawing/2014/main" id="{2EA5E845-48FC-13A9-D28D-A15072C4F857}"/>
              </a:ext>
            </a:extLst>
          </xdr:cNvPr>
          <xdr:cNvSpPr/>
        </xdr:nvSpPr>
        <xdr:spPr>
          <a:xfrm>
            <a:off x="508000" y="545222"/>
            <a:ext cx="1641527" cy="5891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r" defTabSz="914400" rtl="0" eaLnBrk="1" fontAlgn="auto" latinLnBrk="0" hangingPunct="1">
              <a:lnSpc>
                <a:spcPct val="100000"/>
              </a:lnSpc>
              <a:spcBef>
                <a:spcPts val="0"/>
              </a:spcBef>
              <a:spcAft>
                <a:spcPts val="0"/>
              </a:spcAft>
              <a:buClrTx/>
              <a:buSzTx/>
              <a:buFontTx/>
              <a:buNone/>
              <a:tabLst/>
              <a:defRPr/>
            </a:pPr>
            <a:r>
              <a:rPr lang="pt-BR" sz="1100" b="0" i="0" baseline="0">
                <a:solidFill>
                  <a:srgbClr val="2E5372"/>
                </a:solidFill>
                <a:effectLst/>
                <a:latin typeface="+mj-lt"/>
                <a:ea typeface="+mn-ea"/>
                <a:cs typeface="Arial" panose="020B0604020202020204" pitchFamily="34" charset="0"/>
              </a:rPr>
              <a:t>COMPROMISSO COM A SUSTENTABILIDADE</a:t>
            </a:r>
            <a:endParaRPr lang="pt-BR" sz="1100" b="0">
              <a:solidFill>
                <a:srgbClr val="2E5372"/>
              </a:solidFill>
              <a:latin typeface="+mj-lt"/>
              <a:cs typeface="Arial" panose="020B0604020202020204" pitchFamily="34" charset="0"/>
            </a:endParaRPr>
          </a:p>
        </xdr:txBody>
      </xdr:sp>
    </xdr:grpSp>
    <xdr:clientData/>
  </xdr:twoCellAnchor>
  <xdr:twoCellAnchor editAs="oneCell">
    <xdr:from>
      <xdr:col>3</xdr:col>
      <xdr:colOff>347134</xdr:colOff>
      <xdr:row>2</xdr:row>
      <xdr:rowOff>1227667</xdr:rowOff>
    </xdr:from>
    <xdr:to>
      <xdr:col>3</xdr:col>
      <xdr:colOff>1054410</xdr:colOff>
      <xdr:row>2</xdr:row>
      <xdr:rowOff>1926591</xdr:rowOff>
    </xdr:to>
    <xdr:pic>
      <xdr:nvPicPr>
        <xdr:cNvPr id="16" name="Imagem 15">
          <a:extLst>
            <a:ext uri="{FF2B5EF4-FFF2-40B4-BE49-F238E27FC236}">
              <a16:creationId xmlns:a16="http://schemas.microsoft.com/office/drawing/2014/main" id="{84CF0BCF-A7F7-DFFC-46F2-F5AFA1494097}"/>
            </a:ext>
          </a:extLst>
        </xdr:cNvPr>
        <xdr:cNvPicPr>
          <a:picLocks noChangeAspect="1"/>
        </xdr:cNvPicPr>
      </xdr:nvPicPr>
      <xdr:blipFill>
        <a:blip xmlns:r="http://schemas.openxmlformats.org/officeDocument/2006/relationships" r:embed="rId14"/>
        <a:stretch>
          <a:fillRect/>
        </a:stretch>
      </xdr:blipFill>
      <xdr:spPr>
        <a:xfrm>
          <a:off x="2912534" y="1989667"/>
          <a:ext cx="709181" cy="702734"/>
        </a:xfrm>
        <a:prstGeom prst="rect">
          <a:avLst/>
        </a:prstGeom>
      </xdr:spPr>
    </xdr:pic>
    <xdr:clientData/>
  </xdr:twoCellAnchor>
  <xdr:twoCellAnchor editAs="oneCell">
    <xdr:from>
      <xdr:col>3</xdr:col>
      <xdr:colOff>1159932</xdr:colOff>
      <xdr:row>2</xdr:row>
      <xdr:rowOff>1227666</xdr:rowOff>
    </xdr:from>
    <xdr:to>
      <xdr:col>4</xdr:col>
      <xdr:colOff>473588</xdr:colOff>
      <xdr:row>2</xdr:row>
      <xdr:rowOff>1927072</xdr:rowOff>
    </xdr:to>
    <xdr:pic>
      <xdr:nvPicPr>
        <xdr:cNvPr id="17" name="Imagem 16">
          <a:extLst>
            <a:ext uri="{FF2B5EF4-FFF2-40B4-BE49-F238E27FC236}">
              <a16:creationId xmlns:a16="http://schemas.microsoft.com/office/drawing/2014/main" id="{550B0612-4BFE-4DFB-BFB9-F334D020D0C2}"/>
            </a:ext>
          </a:extLst>
        </xdr:cNvPr>
        <xdr:cNvPicPr>
          <a:picLocks noChangeAspect="1"/>
        </xdr:cNvPicPr>
      </xdr:nvPicPr>
      <xdr:blipFill>
        <a:blip xmlns:r="http://schemas.openxmlformats.org/officeDocument/2006/relationships" r:embed="rId15"/>
        <a:stretch>
          <a:fillRect/>
        </a:stretch>
      </xdr:blipFill>
      <xdr:spPr>
        <a:xfrm>
          <a:off x="3725332" y="1989666"/>
          <a:ext cx="714466" cy="695596"/>
        </a:xfrm>
        <a:prstGeom prst="rect">
          <a:avLst/>
        </a:prstGeom>
      </xdr:spPr>
    </xdr:pic>
    <xdr:clientData/>
  </xdr:twoCellAnchor>
</xdr:wsDr>
</file>

<file path=xl/theme/theme1.xml><?xml version="1.0" encoding="utf-8"?>
<a:theme xmlns:a="http://schemas.openxmlformats.org/drawingml/2006/main" name="Tema do Office">
  <a:themeElements>
    <a:clrScheme name="MINERVA FOODS">
      <a:dk1>
        <a:srgbClr val="000000"/>
      </a:dk1>
      <a:lt1>
        <a:srgbClr val="FFFFFF"/>
      </a:lt1>
      <a:dk2>
        <a:srgbClr val="2E5371"/>
      </a:dk2>
      <a:lt2>
        <a:srgbClr val="E7E6E6"/>
      </a:lt2>
      <a:accent1>
        <a:srgbClr val="E74751"/>
      </a:accent1>
      <a:accent2>
        <a:srgbClr val="EA757F"/>
      </a:accent2>
      <a:accent3>
        <a:srgbClr val="4B86A1"/>
      </a:accent3>
      <a:accent4>
        <a:srgbClr val="2D5170"/>
      </a:accent4>
      <a:accent5>
        <a:srgbClr val="636262"/>
      </a:accent5>
      <a:accent6>
        <a:srgbClr val="B8B8B9"/>
      </a:accent6>
      <a:hlink>
        <a:srgbClr val="BCB58C"/>
      </a:hlink>
      <a:folHlink>
        <a:srgbClr val="E74751"/>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40439-CC2C-4CC3-93D4-3B796E41B77A}">
  <dimension ref="A1"/>
  <sheetViews>
    <sheetView showRowColHeaders="0" tabSelected="1" zoomScale="70" zoomScaleNormal="70" workbookViewId="0">
      <selection activeCell="AA29" sqref="AA29"/>
    </sheetView>
  </sheetViews>
  <sheetFormatPr defaultColWidth="8.44140625" defaultRowHeight="14.4" x14ac:dyDescent="0.3"/>
  <cols>
    <col min="1" max="16384" width="8.44140625" style="1"/>
  </cols>
  <sheetData/>
  <sheetProtection algorithmName="SHA-512" hashValue="IaufgVKldA4bEO1aYwBV/RQ/+A8Rod8xTvOUaEUnfXKdauaqUPyrMOiynu9DpsOieW0sYURIYjFl6kWHACa0tg==" saltValue="GmCmexRFP6UiQaIbCnd0fg==" spinCount="100000" sheet="1" formatCells="0" formatColumns="0" formatRows="0" insertColumns="0" insertRows="0" insertHyperlinks="0" deleteColumns="0" deleteRows="0" sort="0" autoFilter="0" pivotTables="0"/>
  <pageMargins left="0.511811024" right="0.511811024" top="0.78740157499999996" bottom="0.78740157499999996" header="0.31496062000000002" footer="0.31496062000000002"/>
  <headerFooter>
    <oddFooter>&amp;L_x000D_&amp;1#&amp;"Calibri"&amp;10&amp;K000000 Público</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76BA3-9E5D-4AB9-8218-C91D08A7FF30}">
  <dimension ref="A1:X382"/>
  <sheetViews>
    <sheetView showGridLines="0" zoomScale="70" zoomScaleNormal="70" zoomScaleSheetLayoutView="90" workbookViewId="0">
      <pane ySplit="2" topLeftCell="A3" activePane="bottomLeft" state="frozen"/>
      <selection pane="bottomLeft" activeCell="K1" sqref="K1"/>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0.33203125" style="113" customWidth="1"/>
    <col min="5" max="5" width="37.6640625" style="123" customWidth="1"/>
    <col min="6" max="6" width="12.109375" style="57" customWidth="1"/>
    <col min="7" max="7" width="14.33203125" style="55" customWidth="1"/>
    <col min="8" max="8" width="14.44140625" style="55" customWidth="1"/>
    <col min="9" max="9" width="16.5546875" style="124" customWidth="1"/>
    <col min="10" max="10" width="63.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128"/>
      <c r="D1" s="129"/>
      <c r="E1" s="130"/>
      <c r="F1" s="131"/>
      <c r="G1" s="128"/>
      <c r="H1" s="128"/>
      <c r="I1" s="682" t="s">
        <v>148</v>
      </c>
      <c r="J1" s="132"/>
      <c r="K1" s="133"/>
      <c r="L1" s="134"/>
      <c r="M1" s="133"/>
      <c r="N1" s="134"/>
      <c r="O1" s="135"/>
      <c r="P1" s="135"/>
      <c r="Q1" s="58"/>
      <c r="R1" s="58"/>
      <c r="S1" s="58"/>
      <c r="T1" s="58"/>
      <c r="U1" s="58"/>
      <c r="V1" s="58"/>
      <c r="W1" s="58"/>
      <c r="X1" s="58"/>
    </row>
    <row r="2" spans="1:24" s="70" customFormat="1" ht="37.200000000000003" customHeight="1" x14ac:dyDescent="0.4">
      <c r="A2" s="59"/>
      <c r="B2" s="136"/>
      <c r="C2" s="61"/>
      <c r="D2" s="137" t="s">
        <v>146</v>
      </c>
      <c r="E2" s="63" t="s">
        <v>147</v>
      </c>
      <c r="F2" s="63">
        <v>2022</v>
      </c>
      <c r="G2" s="63">
        <v>2023</v>
      </c>
      <c r="H2" s="63">
        <v>2024</v>
      </c>
      <c r="I2" s="682"/>
      <c r="J2" s="66" t="s">
        <v>149</v>
      </c>
      <c r="K2" s="666"/>
      <c r="L2" s="666"/>
      <c r="M2" s="667"/>
      <c r="N2" s="69"/>
      <c r="O2" s="68"/>
      <c r="P2" s="68"/>
    </row>
    <row r="3" spans="1:24" s="70" customFormat="1" ht="201" customHeight="1" x14ac:dyDescent="0.4">
      <c r="A3" s="59"/>
      <c r="B3" s="136"/>
      <c r="C3" s="706" t="s">
        <v>432</v>
      </c>
      <c r="D3" s="679"/>
      <c r="E3" s="679"/>
      <c r="F3" s="679"/>
      <c r="G3" s="679"/>
      <c r="H3" s="679"/>
      <c r="I3" s="679"/>
      <c r="J3" s="679"/>
      <c r="K3" s="666"/>
      <c r="L3" s="666"/>
      <c r="M3" s="667"/>
      <c r="N3" s="69"/>
      <c r="O3" s="68"/>
      <c r="P3" s="68"/>
    </row>
    <row r="4" spans="1:24" s="70" customFormat="1" ht="24" customHeight="1" x14ac:dyDescent="0.4">
      <c r="A4" s="59"/>
      <c r="B4" s="136"/>
      <c r="C4" s="71"/>
      <c r="D4" s="72" t="s">
        <v>433</v>
      </c>
      <c r="E4" s="73"/>
      <c r="F4" s="73"/>
      <c r="G4" s="73"/>
      <c r="H4" s="73"/>
      <c r="I4" s="75"/>
      <c r="J4" s="76"/>
      <c r="K4" s="666"/>
      <c r="L4" s="666"/>
      <c r="M4" s="667"/>
      <c r="N4" s="69"/>
      <c r="O4" s="68"/>
      <c r="P4" s="68"/>
    </row>
    <row r="5" spans="1:24" s="70" customFormat="1" ht="135.6" customHeight="1" x14ac:dyDescent="0.4">
      <c r="A5" s="59"/>
      <c r="B5" s="136"/>
      <c r="C5" s="69"/>
      <c r="D5" s="81" t="s">
        <v>434</v>
      </c>
      <c r="E5" s="339" t="s">
        <v>435</v>
      </c>
      <c r="F5" s="340" t="s">
        <v>167</v>
      </c>
      <c r="G5" s="339">
        <v>4</v>
      </c>
      <c r="H5" s="339">
        <v>6</v>
      </c>
      <c r="I5" s="341">
        <f>(H5-G5)/G5</f>
        <v>0.5</v>
      </c>
      <c r="J5" s="148" t="s">
        <v>436</v>
      </c>
      <c r="K5" s="666"/>
      <c r="L5" s="666"/>
      <c r="M5" s="667"/>
      <c r="N5" s="69"/>
      <c r="O5" s="68"/>
      <c r="P5" s="68"/>
    </row>
    <row r="6" spans="1:24" s="70" customFormat="1" ht="23.4" customHeight="1" x14ac:dyDescent="0.4">
      <c r="A6" s="59"/>
      <c r="B6" s="136"/>
      <c r="C6" s="71"/>
      <c r="D6" s="72" t="s">
        <v>437</v>
      </c>
      <c r="E6" s="327"/>
      <c r="F6" s="328"/>
      <c r="G6" s="327"/>
      <c r="H6" s="327"/>
      <c r="I6" s="329"/>
      <c r="J6" s="76"/>
      <c r="K6" s="666"/>
      <c r="L6" s="666"/>
      <c r="M6" s="667"/>
      <c r="N6" s="69"/>
      <c r="O6" s="68"/>
      <c r="P6" s="68"/>
    </row>
    <row r="7" spans="1:24" s="70" customFormat="1" ht="30" customHeight="1" x14ac:dyDescent="0.4">
      <c r="A7" s="80"/>
      <c r="B7" s="136"/>
      <c r="C7" s="69"/>
      <c r="D7" s="177" t="s">
        <v>438</v>
      </c>
      <c r="E7" s="214"/>
      <c r="F7" s="215"/>
      <c r="G7" s="223"/>
      <c r="H7" s="215"/>
      <c r="I7" s="342"/>
      <c r="J7" s="81"/>
      <c r="K7" s="666"/>
      <c r="L7" s="666"/>
      <c r="M7" s="667"/>
      <c r="N7" s="69"/>
      <c r="O7" s="68"/>
      <c r="P7" s="68"/>
    </row>
    <row r="8" spans="1:24" s="70" customFormat="1" ht="41.4" customHeight="1" x14ac:dyDescent="0.4">
      <c r="A8" s="80"/>
      <c r="B8" s="136"/>
      <c r="C8" s="69"/>
      <c r="D8" s="81" t="s">
        <v>439</v>
      </c>
      <c r="E8" s="82" t="s">
        <v>440</v>
      </c>
      <c r="F8" s="111" t="s">
        <v>167</v>
      </c>
      <c r="G8" s="266">
        <v>1.8</v>
      </c>
      <c r="H8" s="109">
        <v>1.5</v>
      </c>
      <c r="I8" s="155" t="s">
        <v>255</v>
      </c>
      <c r="J8" s="81"/>
      <c r="K8" s="666"/>
      <c r="L8" s="666"/>
      <c r="M8" s="667"/>
      <c r="N8" s="69"/>
      <c r="O8" s="68"/>
      <c r="P8" s="68"/>
    </row>
    <row r="9" spans="1:24" s="70" customFormat="1" ht="30" customHeight="1" x14ac:dyDescent="0.4">
      <c r="A9" s="80"/>
      <c r="B9" s="136"/>
      <c r="C9" s="69"/>
      <c r="D9" s="81" t="s">
        <v>439</v>
      </c>
      <c r="E9" s="333" t="s">
        <v>441</v>
      </c>
      <c r="F9" s="111" t="s">
        <v>167</v>
      </c>
      <c r="G9" s="269">
        <v>1.9</v>
      </c>
      <c r="H9" s="109">
        <v>1.7</v>
      </c>
      <c r="I9" s="162" t="s">
        <v>442</v>
      </c>
      <c r="J9" s="81"/>
      <c r="K9" s="666"/>
      <c r="L9" s="666"/>
      <c r="M9" s="667"/>
      <c r="N9" s="69"/>
      <c r="O9" s="68"/>
      <c r="P9" s="68"/>
    </row>
    <row r="10" spans="1:24" s="70" customFormat="1" ht="30" customHeight="1" x14ac:dyDescent="0.4">
      <c r="A10" s="80"/>
      <c r="B10" s="136"/>
      <c r="C10" s="69"/>
      <c r="D10" s="81" t="s">
        <v>439</v>
      </c>
      <c r="E10" s="82" t="s">
        <v>443</v>
      </c>
      <c r="F10" s="111" t="s">
        <v>167</v>
      </c>
      <c r="G10" s="269">
        <v>1</v>
      </c>
      <c r="H10" s="109">
        <v>1.5</v>
      </c>
      <c r="I10" s="194" t="s">
        <v>444</v>
      </c>
      <c r="J10" s="81"/>
      <c r="K10" s="666"/>
      <c r="L10" s="666"/>
      <c r="M10" s="667"/>
      <c r="N10" s="69"/>
      <c r="O10" s="68"/>
      <c r="P10" s="68"/>
    </row>
    <row r="11" spans="1:24" s="70" customFormat="1" ht="30" customHeight="1" x14ac:dyDescent="0.4">
      <c r="A11" s="80"/>
      <c r="B11" s="136"/>
      <c r="C11" s="69"/>
      <c r="D11" s="81" t="s">
        <v>439</v>
      </c>
      <c r="E11" s="333" t="s">
        <v>445</v>
      </c>
      <c r="F11" s="111" t="s">
        <v>167</v>
      </c>
      <c r="G11" s="269">
        <v>0.9</v>
      </c>
      <c r="H11" s="109">
        <v>1.2</v>
      </c>
      <c r="I11" s="194" t="s">
        <v>446</v>
      </c>
      <c r="J11" s="222"/>
      <c r="K11" s="666"/>
      <c r="L11" s="666"/>
      <c r="M11" s="667"/>
      <c r="N11" s="69"/>
      <c r="O11" s="68"/>
      <c r="P11" s="68"/>
    </row>
    <row r="12" spans="1:24" s="70" customFormat="1" ht="30" customHeight="1" x14ac:dyDescent="0.4">
      <c r="A12" s="80"/>
      <c r="B12" s="136"/>
      <c r="C12" s="69"/>
      <c r="D12" s="81" t="s">
        <v>439</v>
      </c>
      <c r="E12" s="82" t="s">
        <v>447</v>
      </c>
      <c r="F12" s="111" t="s">
        <v>167</v>
      </c>
      <c r="G12" s="269">
        <v>1</v>
      </c>
      <c r="H12" s="109">
        <v>1.2</v>
      </c>
      <c r="I12" s="162" t="s">
        <v>213</v>
      </c>
      <c r="J12" s="81"/>
      <c r="K12" s="666"/>
      <c r="L12" s="666"/>
      <c r="M12" s="667"/>
      <c r="N12" s="69"/>
      <c r="O12" s="68"/>
      <c r="P12" s="68"/>
    </row>
    <row r="13" spans="1:24" s="70" customFormat="1" ht="30" customHeight="1" x14ac:dyDescent="0.4">
      <c r="A13" s="80"/>
      <c r="B13" s="136"/>
      <c r="C13" s="69"/>
      <c r="D13" s="81" t="s">
        <v>439</v>
      </c>
      <c r="E13" s="333" t="s">
        <v>448</v>
      </c>
      <c r="F13" s="111" t="s">
        <v>167</v>
      </c>
      <c r="G13" s="269">
        <v>0.7</v>
      </c>
      <c r="H13" s="109">
        <v>0.9</v>
      </c>
      <c r="I13" s="194" t="s">
        <v>213</v>
      </c>
      <c r="J13" s="81"/>
      <c r="K13" s="666"/>
      <c r="L13" s="666"/>
      <c r="M13" s="667"/>
      <c r="N13" s="69"/>
      <c r="O13" s="68"/>
      <c r="P13" s="68"/>
    </row>
    <row r="14" spans="1:24" s="70" customFormat="1" ht="30" customHeight="1" x14ac:dyDescent="0.4">
      <c r="A14" s="80"/>
      <c r="B14" s="136"/>
      <c r="C14" s="69"/>
      <c r="D14" s="81" t="s">
        <v>439</v>
      </c>
      <c r="E14" s="82" t="s">
        <v>449</v>
      </c>
      <c r="F14" s="111" t="s">
        <v>167</v>
      </c>
      <c r="G14" s="269" t="s">
        <v>167</v>
      </c>
      <c r="H14" s="109" t="s">
        <v>167</v>
      </c>
      <c r="I14" s="343" t="s">
        <v>167</v>
      </c>
      <c r="J14" s="81"/>
      <c r="K14" s="666"/>
      <c r="L14" s="666"/>
      <c r="M14" s="667"/>
      <c r="N14" s="69"/>
      <c r="O14" s="68"/>
      <c r="P14" s="68"/>
    </row>
    <row r="15" spans="1:24" s="70" customFormat="1" ht="109.2" customHeight="1" x14ac:dyDescent="0.4">
      <c r="A15" s="80"/>
      <c r="B15" s="136"/>
      <c r="C15" s="69"/>
      <c r="D15" s="81" t="s">
        <v>439</v>
      </c>
      <c r="E15" s="333" t="s">
        <v>450</v>
      </c>
      <c r="F15" s="111" t="s">
        <v>167</v>
      </c>
      <c r="G15" s="269">
        <v>5.3</v>
      </c>
      <c r="H15" s="109" t="s">
        <v>167</v>
      </c>
      <c r="I15" s="343" t="s">
        <v>167</v>
      </c>
      <c r="J15" s="148" t="s">
        <v>451</v>
      </c>
      <c r="K15" s="666"/>
      <c r="L15" s="666"/>
      <c r="M15" s="667"/>
      <c r="N15" s="69"/>
      <c r="O15" s="68"/>
      <c r="P15" s="68"/>
    </row>
    <row r="16" spans="1:24" s="70" customFormat="1" ht="30" customHeight="1" x14ac:dyDescent="0.4">
      <c r="A16" s="80"/>
      <c r="B16" s="136"/>
      <c r="C16" s="69"/>
      <c r="D16" s="81" t="s">
        <v>439</v>
      </c>
      <c r="E16" s="82" t="s">
        <v>452</v>
      </c>
      <c r="F16" s="111" t="s">
        <v>167</v>
      </c>
      <c r="G16" s="111" t="s">
        <v>167</v>
      </c>
      <c r="H16" s="109">
        <v>0.2</v>
      </c>
      <c r="I16" s="344" t="s">
        <v>167</v>
      </c>
      <c r="J16" s="81"/>
      <c r="K16" s="67"/>
      <c r="L16" s="67"/>
      <c r="M16" s="68"/>
      <c r="N16" s="69"/>
      <c r="O16" s="68"/>
      <c r="P16" s="68"/>
    </row>
    <row r="17" spans="1:16" s="70" customFormat="1" ht="30" customHeight="1" x14ac:dyDescent="0.4">
      <c r="A17" s="80"/>
      <c r="B17" s="136"/>
      <c r="C17" s="69"/>
      <c r="D17" s="177" t="s">
        <v>453</v>
      </c>
      <c r="E17" s="214"/>
      <c r="F17" s="223"/>
      <c r="G17" s="223"/>
      <c r="H17" s="223"/>
      <c r="I17" s="345"/>
      <c r="J17" s="81"/>
      <c r="K17" s="666"/>
      <c r="L17" s="666"/>
      <c r="M17" s="667"/>
      <c r="N17" s="69"/>
      <c r="O17" s="68"/>
      <c r="P17" s="68"/>
    </row>
    <row r="18" spans="1:16" s="70" customFormat="1" ht="30" customHeight="1" x14ac:dyDescent="0.4">
      <c r="A18" s="80"/>
      <c r="B18" s="136"/>
      <c r="C18" s="69"/>
      <c r="D18" s="81" t="s">
        <v>439</v>
      </c>
      <c r="E18" s="333" t="s">
        <v>454</v>
      </c>
      <c r="F18" s="111" t="s">
        <v>167</v>
      </c>
      <c r="G18" s="221">
        <v>1.8</v>
      </c>
      <c r="H18" s="266">
        <v>1.5</v>
      </c>
      <c r="I18" s="156" t="s">
        <v>255</v>
      </c>
      <c r="J18" s="81"/>
      <c r="K18" s="666"/>
      <c r="L18" s="666"/>
      <c r="M18" s="667"/>
      <c r="N18" s="69"/>
      <c r="O18" s="68"/>
      <c r="P18" s="68"/>
    </row>
    <row r="19" spans="1:16" s="70" customFormat="1" ht="27.6" customHeight="1" x14ac:dyDescent="0.4">
      <c r="A19" s="80"/>
      <c r="B19" s="136"/>
      <c r="C19" s="69"/>
      <c r="D19" s="81" t="s">
        <v>439</v>
      </c>
      <c r="E19" s="82" t="s">
        <v>455</v>
      </c>
      <c r="F19" s="111" t="s">
        <v>167</v>
      </c>
      <c r="G19" s="266">
        <v>4.8</v>
      </c>
      <c r="H19" s="221">
        <v>4.8</v>
      </c>
      <c r="I19" s="343" t="s">
        <v>167</v>
      </c>
      <c r="J19" s="81"/>
      <c r="K19" s="666"/>
      <c r="L19" s="666"/>
      <c r="M19" s="667"/>
      <c r="N19" s="69"/>
      <c r="O19" s="68"/>
      <c r="P19" s="68"/>
    </row>
    <row r="20" spans="1:16" s="70" customFormat="1" ht="27.6" customHeight="1" x14ac:dyDescent="0.4">
      <c r="A20" s="80"/>
      <c r="B20" s="136"/>
      <c r="C20" s="69"/>
      <c r="D20" s="81" t="s">
        <v>439</v>
      </c>
      <c r="E20" s="82" t="s">
        <v>456</v>
      </c>
      <c r="F20" s="111" t="s">
        <v>167</v>
      </c>
      <c r="G20" s="266">
        <v>12.5</v>
      </c>
      <c r="H20" s="221">
        <v>10.1</v>
      </c>
      <c r="I20" s="162" t="s">
        <v>457</v>
      </c>
      <c r="J20" s="81"/>
      <c r="K20" s="666"/>
      <c r="L20" s="666"/>
      <c r="M20" s="667"/>
      <c r="N20" s="69"/>
      <c r="O20" s="68"/>
      <c r="P20" s="68"/>
    </row>
    <row r="21" spans="1:16" s="70" customFormat="1" ht="30" customHeight="1" x14ac:dyDescent="0.4">
      <c r="A21" s="80"/>
      <c r="B21" s="136"/>
      <c r="C21" s="69"/>
      <c r="D21" s="81" t="s">
        <v>439</v>
      </c>
      <c r="E21" s="82" t="s">
        <v>458</v>
      </c>
      <c r="F21" s="111" t="s">
        <v>167</v>
      </c>
      <c r="G21" s="266">
        <v>26.3</v>
      </c>
      <c r="H21" s="221">
        <v>31.9</v>
      </c>
      <c r="I21" s="162" t="s">
        <v>459</v>
      </c>
      <c r="J21" s="81"/>
      <c r="K21" s="666"/>
      <c r="L21" s="666"/>
      <c r="M21" s="667"/>
      <c r="N21" s="69"/>
      <c r="O21" s="68"/>
      <c r="P21" s="68"/>
    </row>
    <row r="22" spans="1:16" s="70" customFormat="1" ht="30" customHeight="1" x14ac:dyDescent="0.4">
      <c r="A22" s="80"/>
      <c r="B22" s="136"/>
      <c r="C22" s="69"/>
      <c r="D22" s="81" t="s">
        <v>439</v>
      </c>
      <c r="E22" s="82" t="s">
        <v>460</v>
      </c>
      <c r="F22" s="111" t="s">
        <v>167</v>
      </c>
      <c r="G22" s="346">
        <v>17.899999999999999</v>
      </c>
      <c r="H22" s="346">
        <v>19.600000000000001</v>
      </c>
      <c r="I22" s="162" t="s">
        <v>461</v>
      </c>
      <c r="J22" s="81"/>
      <c r="K22" s="666"/>
      <c r="L22" s="666"/>
      <c r="M22" s="667"/>
      <c r="N22" s="69"/>
      <c r="O22" s="68"/>
      <c r="P22" s="68"/>
    </row>
    <row r="23" spans="1:16" s="70" customFormat="1" ht="30" customHeight="1" x14ac:dyDescent="0.4">
      <c r="A23" s="80"/>
      <c r="B23" s="136"/>
      <c r="C23" s="69"/>
      <c r="D23" s="81" t="s">
        <v>439</v>
      </c>
      <c r="E23" s="82" t="s">
        <v>462</v>
      </c>
      <c r="F23" s="111" t="s">
        <v>167</v>
      </c>
      <c r="G23" s="346">
        <v>30.3</v>
      </c>
      <c r="H23" s="346">
        <v>36.299999999999997</v>
      </c>
      <c r="I23" s="194" t="s">
        <v>463</v>
      </c>
      <c r="J23" s="81"/>
      <c r="K23" s="666"/>
      <c r="L23" s="666"/>
      <c r="M23" s="667"/>
      <c r="N23" s="69"/>
      <c r="O23" s="68"/>
      <c r="P23" s="68"/>
    </row>
    <row r="24" spans="1:16" s="70" customFormat="1" ht="30" customHeight="1" x14ac:dyDescent="0.4">
      <c r="A24" s="80"/>
      <c r="B24" s="136"/>
      <c r="C24" s="69"/>
      <c r="D24" s="81" t="s">
        <v>439</v>
      </c>
      <c r="E24" s="82" t="s">
        <v>464</v>
      </c>
      <c r="F24" s="111" t="s">
        <v>167</v>
      </c>
      <c r="G24" s="346">
        <v>14.8</v>
      </c>
      <c r="H24" s="346">
        <v>26.3</v>
      </c>
      <c r="I24" s="194" t="s">
        <v>465</v>
      </c>
      <c r="J24" s="81"/>
      <c r="K24" s="666"/>
      <c r="L24" s="666"/>
      <c r="M24" s="667"/>
      <c r="N24" s="69"/>
      <c r="O24" s="68"/>
      <c r="P24" s="68"/>
    </row>
    <row r="25" spans="1:16" s="70" customFormat="1" ht="78" customHeight="1" x14ac:dyDescent="0.4">
      <c r="A25" s="80"/>
      <c r="B25" s="136"/>
      <c r="C25" s="69"/>
      <c r="D25" s="81" t="s">
        <v>439</v>
      </c>
      <c r="E25" s="82" t="s">
        <v>466</v>
      </c>
      <c r="F25" s="111" t="s">
        <v>167</v>
      </c>
      <c r="G25" s="346">
        <v>5.3</v>
      </c>
      <c r="H25" s="280" t="s">
        <v>167</v>
      </c>
      <c r="I25" s="347" t="s">
        <v>167</v>
      </c>
      <c r="J25" s="148" t="s">
        <v>451</v>
      </c>
      <c r="K25" s="666"/>
      <c r="L25" s="666"/>
      <c r="M25" s="667"/>
      <c r="N25" s="69"/>
      <c r="O25" s="68"/>
      <c r="P25" s="68"/>
    </row>
    <row r="26" spans="1:16" s="70" customFormat="1" ht="30" customHeight="1" x14ac:dyDescent="0.4">
      <c r="A26" s="80"/>
      <c r="B26" s="136"/>
      <c r="C26" s="69"/>
      <c r="D26" s="81" t="s">
        <v>439</v>
      </c>
      <c r="E26" s="82" t="s">
        <v>467</v>
      </c>
      <c r="F26" s="111" t="s">
        <v>167</v>
      </c>
      <c r="G26" s="346">
        <v>51</v>
      </c>
      <c r="H26" s="346">
        <v>40.299999999999997</v>
      </c>
      <c r="I26" s="157" t="s">
        <v>468</v>
      </c>
      <c r="J26" s="81"/>
      <c r="K26" s="666"/>
      <c r="L26" s="666"/>
      <c r="M26" s="667"/>
      <c r="N26" s="69"/>
      <c r="O26" s="68"/>
      <c r="P26" s="68"/>
    </row>
    <row r="27" spans="1:16" s="70" customFormat="1" ht="28.95" customHeight="1" x14ac:dyDescent="0.4">
      <c r="A27" s="80"/>
      <c r="B27" s="136"/>
      <c r="C27" s="69"/>
      <c r="D27" s="177" t="s">
        <v>396</v>
      </c>
      <c r="E27" s="214"/>
      <c r="F27" s="215"/>
      <c r="G27" s="215"/>
      <c r="H27" s="215"/>
      <c r="I27" s="348"/>
      <c r="J27" s="214"/>
      <c r="K27" s="666"/>
      <c r="L27" s="666"/>
      <c r="M27" s="667"/>
      <c r="N27" s="69"/>
      <c r="O27" s="68"/>
      <c r="P27" s="68"/>
    </row>
    <row r="28" spans="1:16" s="70" customFormat="1" ht="31.2" customHeight="1" x14ac:dyDescent="0.4">
      <c r="A28" s="80"/>
      <c r="B28" s="136"/>
      <c r="C28" s="69"/>
      <c r="D28" s="81" t="s">
        <v>439</v>
      </c>
      <c r="E28" s="333" t="s">
        <v>469</v>
      </c>
      <c r="F28" s="111" t="s">
        <v>167</v>
      </c>
      <c r="G28" s="346">
        <v>5.4</v>
      </c>
      <c r="H28" s="346">
        <v>10.4</v>
      </c>
      <c r="I28" s="349" t="s">
        <v>470</v>
      </c>
      <c r="J28" s="214"/>
      <c r="K28" s="666"/>
      <c r="L28" s="666"/>
      <c r="M28" s="667"/>
      <c r="N28" s="69"/>
      <c r="O28" s="68"/>
      <c r="P28" s="68"/>
    </row>
    <row r="29" spans="1:16" s="70" customFormat="1" ht="27.6" customHeight="1" x14ac:dyDescent="0.4">
      <c r="A29" s="80"/>
      <c r="B29" s="136"/>
      <c r="C29" s="69"/>
      <c r="D29" s="81" t="s">
        <v>439</v>
      </c>
      <c r="E29" s="82" t="s">
        <v>471</v>
      </c>
      <c r="F29" s="111" t="s">
        <v>167</v>
      </c>
      <c r="G29" s="346">
        <v>21.8</v>
      </c>
      <c r="H29" s="346">
        <v>18.100000000000001</v>
      </c>
      <c r="I29" s="162" t="s">
        <v>472</v>
      </c>
      <c r="J29" s="214"/>
      <c r="K29" s="666"/>
      <c r="L29" s="666"/>
      <c r="M29" s="667"/>
      <c r="N29" s="69"/>
      <c r="O29" s="68"/>
      <c r="P29" s="68"/>
    </row>
    <row r="30" spans="1:16" s="70" customFormat="1" ht="30.6" customHeight="1" x14ac:dyDescent="0.4">
      <c r="A30" s="80"/>
      <c r="B30" s="136"/>
      <c r="C30" s="69"/>
      <c r="D30" s="81" t="s">
        <v>439</v>
      </c>
      <c r="E30" s="82" t="s">
        <v>473</v>
      </c>
      <c r="F30" s="111" t="s">
        <v>167</v>
      </c>
      <c r="G30" s="111">
        <v>25.9</v>
      </c>
      <c r="H30" s="111">
        <v>31.8</v>
      </c>
      <c r="I30" s="194" t="s">
        <v>474</v>
      </c>
      <c r="J30" s="82"/>
      <c r="K30" s="666"/>
      <c r="L30" s="666"/>
      <c r="M30" s="667"/>
      <c r="N30" s="69"/>
      <c r="O30" s="68"/>
      <c r="P30" s="68"/>
    </row>
    <row r="31" spans="1:16" s="70" customFormat="1" ht="32.4" customHeight="1" x14ac:dyDescent="0.4">
      <c r="A31" s="80"/>
      <c r="B31" s="136"/>
      <c r="C31" s="69"/>
      <c r="D31" s="81" t="s">
        <v>439</v>
      </c>
      <c r="E31" s="82" t="s">
        <v>475</v>
      </c>
      <c r="F31" s="111" t="s">
        <v>167</v>
      </c>
      <c r="G31" s="111">
        <v>19.5</v>
      </c>
      <c r="H31" s="111">
        <v>19.899999999999999</v>
      </c>
      <c r="I31" s="194" t="s">
        <v>476</v>
      </c>
      <c r="J31" s="82"/>
      <c r="K31" s="666"/>
      <c r="L31" s="666"/>
      <c r="M31" s="667"/>
      <c r="N31" s="69"/>
      <c r="O31" s="68"/>
      <c r="P31" s="68"/>
    </row>
    <row r="32" spans="1:16" s="70" customFormat="1" ht="32.4" customHeight="1" x14ac:dyDescent="0.4">
      <c r="A32" s="80"/>
      <c r="B32" s="136"/>
      <c r="C32" s="69"/>
      <c r="D32" s="81" t="s">
        <v>439</v>
      </c>
      <c r="E32" s="82" t="s">
        <v>477</v>
      </c>
      <c r="F32" s="111" t="s">
        <v>167</v>
      </c>
      <c r="G32" s="109">
        <v>37.6</v>
      </c>
      <c r="H32" s="109">
        <v>42.8</v>
      </c>
      <c r="I32" s="162" t="s">
        <v>478</v>
      </c>
      <c r="J32" s="82"/>
      <c r="K32" s="666"/>
      <c r="L32" s="666"/>
      <c r="M32" s="667"/>
      <c r="N32" s="69"/>
      <c r="O32" s="68"/>
      <c r="P32" s="68"/>
    </row>
    <row r="33" spans="1:16" s="70" customFormat="1" ht="32.4" customHeight="1" x14ac:dyDescent="0.4">
      <c r="A33" s="80"/>
      <c r="B33" s="136"/>
      <c r="C33" s="69"/>
      <c r="D33" s="81" t="s">
        <v>439</v>
      </c>
      <c r="E33" s="82" t="s">
        <v>479</v>
      </c>
      <c r="F33" s="111" t="s">
        <v>167</v>
      </c>
      <c r="G33" s="109">
        <v>23</v>
      </c>
      <c r="H33" s="109">
        <v>27.8</v>
      </c>
      <c r="I33" s="194" t="s">
        <v>201</v>
      </c>
      <c r="J33" s="82"/>
      <c r="K33" s="666"/>
      <c r="L33" s="666"/>
      <c r="M33" s="667"/>
      <c r="N33" s="69"/>
      <c r="O33" s="68"/>
      <c r="P33" s="68"/>
    </row>
    <row r="34" spans="1:16" s="70" customFormat="1" ht="32.4" customHeight="1" x14ac:dyDescent="0.4">
      <c r="A34" s="80"/>
      <c r="B34" s="136"/>
      <c r="C34" s="69"/>
      <c r="D34" s="81" t="s">
        <v>439</v>
      </c>
      <c r="E34" s="82" t="s">
        <v>480</v>
      </c>
      <c r="F34" s="83" t="s">
        <v>167</v>
      </c>
      <c r="G34" s="83">
        <v>0</v>
      </c>
      <c r="H34" s="109">
        <v>44.7</v>
      </c>
      <c r="I34" s="350" t="s">
        <v>167</v>
      </c>
      <c r="J34" s="82"/>
      <c r="K34" s="666"/>
      <c r="L34" s="666"/>
      <c r="M34" s="667"/>
      <c r="N34" s="69"/>
      <c r="O34" s="68"/>
      <c r="P34" s="68"/>
    </row>
    <row r="35" spans="1:16" s="70" customFormat="1" ht="112.2" customHeight="1" x14ac:dyDescent="0.4">
      <c r="A35" s="80"/>
      <c r="B35" s="136"/>
      <c r="C35" s="69"/>
      <c r="D35" s="81" t="s">
        <v>439</v>
      </c>
      <c r="E35" s="82" t="s">
        <v>481</v>
      </c>
      <c r="F35" s="111" t="s">
        <v>167</v>
      </c>
      <c r="G35" s="111">
        <v>42.1</v>
      </c>
      <c r="H35" s="111" t="s">
        <v>167</v>
      </c>
      <c r="I35" s="350" t="s">
        <v>167</v>
      </c>
      <c r="J35" s="148" t="s">
        <v>451</v>
      </c>
      <c r="K35" s="666"/>
      <c r="L35" s="666"/>
      <c r="M35" s="667"/>
      <c r="N35" s="69"/>
      <c r="O35" s="68"/>
      <c r="P35" s="68"/>
    </row>
    <row r="36" spans="1:16" s="70" customFormat="1" ht="32.4" customHeight="1" x14ac:dyDescent="0.4">
      <c r="A36" s="80"/>
      <c r="B36" s="136"/>
      <c r="C36" s="69"/>
      <c r="D36" s="81" t="s">
        <v>439</v>
      </c>
      <c r="E36" s="82" t="s">
        <v>482</v>
      </c>
      <c r="F36" s="111" t="s">
        <v>167</v>
      </c>
      <c r="G36" s="351">
        <v>61</v>
      </c>
      <c r="H36" s="111">
        <v>38.200000000000003</v>
      </c>
      <c r="I36" s="157" t="s">
        <v>483</v>
      </c>
      <c r="J36" s="82"/>
      <c r="K36" s="666"/>
      <c r="L36" s="666"/>
      <c r="M36" s="667"/>
      <c r="N36" s="69"/>
      <c r="O36" s="68"/>
      <c r="P36" s="68"/>
    </row>
    <row r="37" spans="1:16" s="70" customFormat="1" ht="30" customHeight="1" x14ac:dyDescent="0.4">
      <c r="A37" s="80"/>
      <c r="B37" s="136"/>
      <c r="C37" s="69"/>
      <c r="D37" s="177" t="s">
        <v>484</v>
      </c>
      <c r="E37" s="82"/>
      <c r="F37" s="81"/>
      <c r="G37" s="149"/>
      <c r="H37" s="149"/>
      <c r="I37" s="149"/>
      <c r="J37" s="81"/>
      <c r="K37" s="666"/>
      <c r="L37" s="666"/>
      <c r="M37" s="667"/>
      <c r="N37" s="69"/>
      <c r="O37" s="68"/>
      <c r="P37" s="68"/>
    </row>
    <row r="38" spans="1:16" s="70" customFormat="1" ht="30" customHeight="1" x14ac:dyDescent="0.4">
      <c r="A38" s="80"/>
      <c r="B38" s="136"/>
      <c r="C38" s="69"/>
      <c r="D38" s="81" t="s">
        <v>439</v>
      </c>
      <c r="E38" s="333" t="s">
        <v>485</v>
      </c>
      <c r="F38" s="111" t="s">
        <v>167</v>
      </c>
      <c r="G38" s="81">
        <v>60.7</v>
      </c>
      <c r="H38" s="81">
        <v>62.7</v>
      </c>
      <c r="I38" s="352" t="s">
        <v>486</v>
      </c>
      <c r="J38" s="81"/>
      <c r="K38" s="666"/>
      <c r="L38" s="666"/>
      <c r="M38" s="667"/>
      <c r="N38" s="69"/>
      <c r="O38" s="68"/>
      <c r="P38" s="68"/>
    </row>
    <row r="39" spans="1:16" s="70" customFormat="1" ht="30" customHeight="1" x14ac:dyDescent="0.4">
      <c r="A39" s="80"/>
      <c r="B39" s="136"/>
      <c r="C39" s="69"/>
      <c r="D39" s="81" t="s">
        <v>439</v>
      </c>
      <c r="E39" s="82" t="s">
        <v>487</v>
      </c>
      <c r="F39" s="111" t="s">
        <v>167</v>
      </c>
      <c r="G39" s="81">
        <v>17.600000000000001</v>
      </c>
      <c r="H39" s="81">
        <v>19.2</v>
      </c>
      <c r="I39" s="194" t="s">
        <v>488</v>
      </c>
      <c r="J39" s="81"/>
      <c r="K39" s="666"/>
      <c r="L39" s="666"/>
      <c r="M39" s="667"/>
      <c r="N39" s="69"/>
      <c r="O39" s="68"/>
      <c r="P39" s="68"/>
    </row>
    <row r="40" spans="1:16" s="70" customFormat="1" ht="30" customHeight="1" x14ac:dyDescent="0.4">
      <c r="A40" s="80"/>
      <c r="B40" s="136"/>
      <c r="C40" s="69"/>
      <c r="D40" s="81" t="s">
        <v>439</v>
      </c>
      <c r="E40" s="82" t="s">
        <v>489</v>
      </c>
      <c r="F40" s="111" t="s">
        <v>167</v>
      </c>
      <c r="G40" s="346">
        <v>8.9</v>
      </c>
      <c r="H40" s="346">
        <v>12.7</v>
      </c>
      <c r="I40" s="194" t="s">
        <v>490</v>
      </c>
      <c r="J40" s="81"/>
      <c r="K40" s="666"/>
      <c r="L40" s="666"/>
      <c r="M40" s="667"/>
      <c r="N40" s="69"/>
      <c r="O40" s="68"/>
      <c r="P40" s="68"/>
    </row>
    <row r="41" spans="1:16" s="70" customFormat="1" ht="30" customHeight="1" x14ac:dyDescent="0.4">
      <c r="A41" s="80"/>
      <c r="B41" s="136"/>
      <c r="C41" s="69"/>
      <c r="D41" s="81" t="s">
        <v>439</v>
      </c>
      <c r="E41" s="82" t="s">
        <v>491</v>
      </c>
      <c r="F41" s="111" t="s">
        <v>167</v>
      </c>
      <c r="G41" s="346">
        <v>9.8000000000000007</v>
      </c>
      <c r="H41" s="346">
        <v>11.9</v>
      </c>
      <c r="I41" s="194" t="s">
        <v>492</v>
      </c>
      <c r="J41" s="81"/>
      <c r="K41" s="666"/>
      <c r="L41" s="666"/>
      <c r="M41" s="667"/>
      <c r="N41" s="69"/>
      <c r="O41" s="68"/>
      <c r="P41" s="68"/>
    </row>
    <row r="42" spans="1:16" s="70" customFormat="1" ht="30" customHeight="1" x14ac:dyDescent="0.4">
      <c r="A42" s="80"/>
      <c r="B42" s="136"/>
      <c r="C42" s="69"/>
      <c r="D42" s="81" t="s">
        <v>439</v>
      </c>
      <c r="E42" s="82" t="s">
        <v>493</v>
      </c>
      <c r="F42" s="111" t="s">
        <v>167</v>
      </c>
      <c r="G42" s="346">
        <v>3.9</v>
      </c>
      <c r="H42" s="346">
        <v>5.5</v>
      </c>
      <c r="I42" s="162" t="s">
        <v>488</v>
      </c>
      <c r="J42" s="81"/>
      <c r="K42" s="666"/>
      <c r="L42" s="666"/>
      <c r="M42" s="667"/>
      <c r="N42" s="69"/>
      <c r="O42" s="68"/>
      <c r="P42" s="68"/>
    </row>
    <row r="43" spans="1:16" s="70" customFormat="1" ht="28.95" customHeight="1" x14ac:dyDescent="0.4">
      <c r="A43" s="80"/>
      <c r="B43" s="136"/>
      <c r="C43" s="69"/>
      <c r="D43" s="81" t="s">
        <v>439</v>
      </c>
      <c r="E43" s="82" t="s">
        <v>494</v>
      </c>
      <c r="F43" s="280" t="s">
        <v>167</v>
      </c>
      <c r="G43" s="346">
        <v>8.1999999999999993</v>
      </c>
      <c r="H43" s="346">
        <v>10.5</v>
      </c>
      <c r="I43" s="194" t="s">
        <v>495</v>
      </c>
      <c r="J43" s="81"/>
      <c r="K43" s="666"/>
      <c r="L43" s="666"/>
      <c r="M43" s="667"/>
      <c r="N43" s="69"/>
      <c r="O43" s="68"/>
      <c r="P43" s="68"/>
    </row>
    <row r="44" spans="1:16" s="70" customFormat="1" ht="30" customHeight="1" x14ac:dyDescent="0.4">
      <c r="A44" s="80"/>
      <c r="B44" s="136"/>
      <c r="C44" s="69"/>
      <c r="D44" s="81" t="s">
        <v>439</v>
      </c>
      <c r="E44" s="82" t="s">
        <v>496</v>
      </c>
      <c r="F44" s="280" t="s">
        <v>167</v>
      </c>
      <c r="G44" s="280" t="s">
        <v>167</v>
      </c>
      <c r="H44" s="280" t="s">
        <v>167</v>
      </c>
      <c r="I44" s="353" t="s">
        <v>167</v>
      </c>
      <c r="J44" s="81"/>
      <c r="K44" s="666"/>
      <c r="L44" s="666"/>
      <c r="M44" s="667"/>
      <c r="N44" s="69"/>
      <c r="O44" s="68"/>
      <c r="P44" s="68"/>
    </row>
    <row r="45" spans="1:16" s="70" customFormat="1" ht="30" customHeight="1" x14ac:dyDescent="0.4">
      <c r="A45" s="80"/>
      <c r="B45" s="136"/>
      <c r="C45" s="69"/>
      <c r="D45" s="81" t="s">
        <v>439</v>
      </c>
      <c r="E45" s="82" t="s">
        <v>497</v>
      </c>
      <c r="F45" s="280" t="s">
        <v>167</v>
      </c>
      <c r="G45" s="280" t="s">
        <v>167</v>
      </c>
      <c r="H45" s="280" t="s">
        <v>167</v>
      </c>
      <c r="I45" s="353" t="s">
        <v>167</v>
      </c>
      <c r="J45" s="81"/>
      <c r="K45" s="666"/>
      <c r="L45" s="666"/>
      <c r="M45" s="667"/>
      <c r="N45" s="69"/>
      <c r="O45" s="68"/>
      <c r="P45" s="68"/>
    </row>
    <row r="46" spans="1:16" s="70" customFormat="1" ht="30" customHeight="1" x14ac:dyDescent="0.4">
      <c r="A46" s="80"/>
      <c r="B46" s="136"/>
      <c r="C46" s="69"/>
      <c r="D46" s="81" t="s">
        <v>439</v>
      </c>
      <c r="E46" s="82" t="s">
        <v>498</v>
      </c>
      <c r="F46" s="280" t="s">
        <v>167</v>
      </c>
      <c r="G46" s="280" t="s">
        <v>167</v>
      </c>
      <c r="H46" s="280" t="s">
        <v>167</v>
      </c>
      <c r="I46" s="353" t="s">
        <v>167</v>
      </c>
      <c r="J46" s="290"/>
      <c r="K46" s="666"/>
      <c r="L46" s="666"/>
      <c r="M46" s="667"/>
      <c r="N46" s="69"/>
      <c r="O46" s="68"/>
      <c r="P46" s="68"/>
    </row>
    <row r="47" spans="1:16" s="70" customFormat="1" ht="100.2" customHeight="1" x14ac:dyDescent="0.4">
      <c r="A47" s="80"/>
      <c r="B47" s="136"/>
      <c r="C47" s="680" t="s">
        <v>499</v>
      </c>
      <c r="D47" s="672"/>
      <c r="E47" s="672"/>
      <c r="F47" s="672"/>
      <c r="G47" s="672"/>
      <c r="H47" s="672"/>
      <c r="I47" s="672"/>
      <c r="J47" s="672"/>
      <c r="K47" s="666"/>
      <c r="L47" s="666"/>
      <c r="M47" s="667"/>
      <c r="N47" s="69"/>
      <c r="O47" s="68"/>
      <c r="P47" s="68"/>
    </row>
    <row r="48" spans="1:16" s="70" customFormat="1" ht="85.2" customHeight="1" x14ac:dyDescent="0.4">
      <c r="A48" s="80"/>
      <c r="B48" s="136"/>
      <c r="C48" s="71"/>
      <c r="D48" s="707" t="s">
        <v>500</v>
      </c>
      <c r="E48" s="707"/>
      <c r="F48" s="707"/>
      <c r="G48" s="707"/>
      <c r="H48" s="707"/>
      <c r="I48" s="707"/>
      <c r="J48" s="180" t="s">
        <v>501</v>
      </c>
      <c r="K48" s="666"/>
      <c r="L48" s="666"/>
      <c r="M48" s="667"/>
      <c r="N48" s="69"/>
      <c r="O48" s="68"/>
      <c r="P48" s="68"/>
    </row>
    <row r="49" spans="1:16" s="70" customFormat="1" ht="29.4" customHeight="1" x14ac:dyDescent="0.4">
      <c r="A49" s="80"/>
      <c r="B49" s="136"/>
      <c r="C49" s="69"/>
      <c r="D49" s="177" t="s">
        <v>502</v>
      </c>
      <c r="E49" s="82"/>
      <c r="F49" s="218"/>
      <c r="G49" s="278"/>
      <c r="H49" s="278"/>
      <c r="I49" s="278"/>
      <c r="J49" s="82"/>
      <c r="K49" s="666"/>
      <c r="L49" s="666"/>
      <c r="M49" s="667"/>
      <c r="N49" s="69"/>
      <c r="O49" s="68"/>
      <c r="P49" s="68"/>
    </row>
    <row r="50" spans="1:16" s="70" customFormat="1" ht="30" customHeight="1" x14ac:dyDescent="0.4">
      <c r="A50" s="80"/>
      <c r="B50" s="136"/>
      <c r="C50" s="69"/>
      <c r="D50" s="82" t="s">
        <v>503</v>
      </c>
      <c r="E50" s="82" t="s">
        <v>297</v>
      </c>
      <c r="F50" s="280" t="s">
        <v>167</v>
      </c>
      <c r="G50" s="354">
        <v>0.86</v>
      </c>
      <c r="H50" s="354">
        <v>0.85</v>
      </c>
      <c r="I50" s="355">
        <f>((H50-G50)/G50)</f>
        <v>-1.1627906976744196E-2</v>
      </c>
      <c r="J50" s="81"/>
      <c r="K50" s="666"/>
      <c r="L50" s="666"/>
      <c r="M50" s="667"/>
      <c r="N50" s="69"/>
      <c r="O50" s="68"/>
      <c r="P50" s="68"/>
    </row>
    <row r="51" spans="1:16" s="70" customFormat="1" ht="30" customHeight="1" x14ac:dyDescent="0.4">
      <c r="A51" s="80"/>
      <c r="B51" s="136"/>
      <c r="C51" s="69"/>
      <c r="D51" s="82" t="s">
        <v>503</v>
      </c>
      <c r="E51" s="82" t="s">
        <v>298</v>
      </c>
      <c r="F51" s="280" t="s">
        <v>167</v>
      </c>
      <c r="G51" s="354">
        <v>1</v>
      </c>
      <c r="H51" s="354">
        <v>1.04</v>
      </c>
      <c r="I51" s="356">
        <f>((H51-G51)/G51)</f>
        <v>4.0000000000000036E-2</v>
      </c>
      <c r="J51" s="81"/>
      <c r="K51" s="666"/>
      <c r="L51" s="666"/>
      <c r="M51" s="667"/>
      <c r="N51" s="69"/>
      <c r="O51" s="68"/>
      <c r="P51" s="68"/>
    </row>
    <row r="52" spans="1:16" s="70" customFormat="1" ht="30" customHeight="1" x14ac:dyDescent="0.4">
      <c r="A52" s="80"/>
      <c r="B52" s="136"/>
      <c r="C52" s="69"/>
      <c r="D52" s="82" t="s">
        <v>503</v>
      </c>
      <c r="E52" s="82" t="s">
        <v>504</v>
      </c>
      <c r="F52" s="280" t="s">
        <v>167</v>
      </c>
      <c r="G52" s="354">
        <v>0.97</v>
      </c>
      <c r="H52" s="354">
        <v>0.98</v>
      </c>
      <c r="I52" s="356">
        <f t="shared" ref="I52:I56" si="0">((H52-G52)/G52)</f>
        <v>1.0309278350515474E-2</v>
      </c>
      <c r="J52" s="81"/>
      <c r="K52" s="666"/>
      <c r="L52" s="666"/>
      <c r="M52" s="667"/>
      <c r="N52" s="69"/>
      <c r="O52" s="68"/>
      <c r="P52" s="68"/>
    </row>
    <row r="53" spans="1:16" s="70" customFormat="1" ht="30" customHeight="1" x14ac:dyDescent="0.4">
      <c r="A53" s="80"/>
      <c r="B53" s="136"/>
      <c r="C53" s="69"/>
      <c r="D53" s="82" t="s">
        <v>503</v>
      </c>
      <c r="E53" s="82" t="s">
        <v>300</v>
      </c>
      <c r="F53" s="280" t="s">
        <v>167</v>
      </c>
      <c r="G53" s="354">
        <v>1</v>
      </c>
      <c r="H53" s="354">
        <v>1.01</v>
      </c>
      <c r="I53" s="356">
        <f t="shared" si="0"/>
        <v>1.0000000000000009E-2</v>
      </c>
      <c r="J53" s="81"/>
      <c r="K53" s="666"/>
      <c r="L53" s="666"/>
      <c r="M53" s="667"/>
      <c r="N53" s="69"/>
      <c r="O53" s="68"/>
      <c r="P53" s="68"/>
    </row>
    <row r="54" spans="1:16" s="70" customFormat="1" ht="30" customHeight="1" x14ac:dyDescent="0.4">
      <c r="A54" s="80"/>
      <c r="B54" s="136"/>
      <c r="C54" s="69"/>
      <c r="D54" s="82" t="s">
        <v>503</v>
      </c>
      <c r="E54" s="82" t="s">
        <v>505</v>
      </c>
      <c r="F54" s="280" t="s">
        <v>167</v>
      </c>
      <c r="G54" s="354">
        <v>0.83</v>
      </c>
      <c r="H54" s="354">
        <v>0.81</v>
      </c>
      <c r="I54" s="356">
        <f t="shared" si="0"/>
        <v>-2.4096385542168565E-2</v>
      </c>
      <c r="J54" s="81"/>
      <c r="K54" s="666"/>
      <c r="L54" s="666"/>
      <c r="M54" s="667"/>
      <c r="N54" s="69"/>
      <c r="O54" s="68"/>
      <c r="P54" s="68"/>
    </row>
    <row r="55" spans="1:16" s="70" customFormat="1" ht="30" customHeight="1" x14ac:dyDescent="0.4">
      <c r="A55" s="80"/>
      <c r="B55" s="136"/>
      <c r="C55" s="69"/>
      <c r="D55" s="82" t="s">
        <v>503</v>
      </c>
      <c r="E55" s="82" t="s">
        <v>302</v>
      </c>
      <c r="F55" s="280" t="s">
        <v>167</v>
      </c>
      <c r="G55" s="354">
        <v>0.86</v>
      </c>
      <c r="H55" s="354">
        <v>0.86</v>
      </c>
      <c r="I55" s="356">
        <f t="shared" si="0"/>
        <v>0</v>
      </c>
      <c r="J55" s="81"/>
      <c r="K55" s="666"/>
      <c r="L55" s="666"/>
      <c r="M55" s="667"/>
      <c r="N55" s="69"/>
      <c r="O55" s="68"/>
      <c r="P55" s="68"/>
    </row>
    <row r="56" spans="1:16" s="70" customFormat="1" ht="30" customHeight="1" x14ac:dyDescent="0.4">
      <c r="A56" s="80"/>
      <c r="B56" s="136"/>
      <c r="C56" s="69"/>
      <c r="D56" s="82" t="s">
        <v>503</v>
      </c>
      <c r="E56" s="82" t="s">
        <v>506</v>
      </c>
      <c r="F56" s="280" t="s">
        <v>167</v>
      </c>
      <c r="G56" s="354">
        <v>0.97</v>
      </c>
      <c r="H56" s="354">
        <v>1.01</v>
      </c>
      <c r="I56" s="357">
        <f t="shared" si="0"/>
        <v>4.1237113402061897E-2</v>
      </c>
      <c r="J56" s="81"/>
      <c r="K56" s="666"/>
      <c r="L56" s="666"/>
      <c r="M56" s="667"/>
      <c r="N56" s="69"/>
      <c r="O56" s="68"/>
      <c r="P56" s="68"/>
    </row>
    <row r="57" spans="1:16" s="70" customFormat="1" ht="112.95" customHeight="1" x14ac:dyDescent="0.4">
      <c r="A57" s="80"/>
      <c r="B57" s="136"/>
      <c r="C57" s="69"/>
      <c r="D57" s="82" t="s">
        <v>503</v>
      </c>
      <c r="E57" s="82" t="s">
        <v>507</v>
      </c>
      <c r="F57" s="280" t="s">
        <v>167</v>
      </c>
      <c r="G57" s="354">
        <v>1.18</v>
      </c>
      <c r="H57" s="358" t="s">
        <v>167</v>
      </c>
      <c r="I57" s="175" t="s">
        <v>167</v>
      </c>
      <c r="J57" s="148" t="s">
        <v>451</v>
      </c>
      <c r="K57" s="666"/>
      <c r="L57" s="666"/>
      <c r="M57" s="667"/>
      <c r="N57" s="69"/>
      <c r="O57" s="68"/>
      <c r="P57" s="68"/>
    </row>
    <row r="58" spans="1:16" s="70" customFormat="1" ht="30" customHeight="1" x14ac:dyDescent="0.4">
      <c r="A58" s="80"/>
      <c r="B58" s="136"/>
      <c r="C58" s="69"/>
      <c r="D58" s="82" t="s">
        <v>503</v>
      </c>
      <c r="E58" s="81" t="s">
        <v>508</v>
      </c>
      <c r="F58" s="280" t="s">
        <v>167</v>
      </c>
      <c r="G58" s="354">
        <v>0.93</v>
      </c>
      <c r="H58" s="354">
        <v>0.94</v>
      </c>
      <c r="I58" s="357">
        <f>((H58-G58)/G58)</f>
        <v>1.0752688172042901E-2</v>
      </c>
      <c r="J58" s="81"/>
      <c r="K58" s="666"/>
      <c r="L58" s="666"/>
      <c r="M58" s="667"/>
      <c r="N58" s="69"/>
      <c r="O58" s="68"/>
      <c r="P58" s="68"/>
    </row>
    <row r="59" spans="1:16" s="70" customFormat="1" ht="30" customHeight="1" x14ac:dyDescent="0.4">
      <c r="A59" s="80"/>
      <c r="B59" s="136"/>
      <c r="C59" s="69"/>
      <c r="D59" s="177" t="s">
        <v>509</v>
      </c>
      <c r="E59" s="81"/>
      <c r="F59" s="218"/>
      <c r="G59" s="218"/>
      <c r="H59" s="218"/>
      <c r="I59" s="218"/>
      <c r="J59" s="81"/>
      <c r="K59" s="666"/>
      <c r="L59" s="666"/>
      <c r="M59" s="667"/>
      <c r="N59" s="69"/>
      <c r="O59" s="68"/>
      <c r="P59" s="68"/>
    </row>
    <row r="60" spans="1:16" s="70" customFormat="1" ht="30" customHeight="1" x14ac:dyDescent="0.4">
      <c r="A60" s="80"/>
      <c r="B60" s="136"/>
      <c r="C60" s="69"/>
      <c r="D60" s="82" t="s">
        <v>503</v>
      </c>
      <c r="E60" s="82" t="s">
        <v>297</v>
      </c>
      <c r="F60" s="280" t="s">
        <v>167</v>
      </c>
      <c r="G60" s="280" t="s">
        <v>167</v>
      </c>
      <c r="H60" s="280" t="s">
        <v>167</v>
      </c>
      <c r="I60" s="175" t="s">
        <v>167</v>
      </c>
      <c r="J60" s="81"/>
      <c r="K60" s="666"/>
      <c r="L60" s="666"/>
      <c r="M60" s="667"/>
      <c r="N60" s="69"/>
      <c r="O60" s="68"/>
      <c r="P60" s="68"/>
    </row>
    <row r="61" spans="1:16" s="70" customFormat="1" ht="30" customHeight="1" x14ac:dyDescent="0.4">
      <c r="A61" s="80"/>
      <c r="B61" s="136"/>
      <c r="C61" s="69"/>
      <c r="D61" s="82" t="s">
        <v>503</v>
      </c>
      <c r="E61" s="82" t="s">
        <v>298</v>
      </c>
      <c r="F61" s="280" t="s">
        <v>167</v>
      </c>
      <c r="G61" s="359">
        <v>1.02</v>
      </c>
      <c r="H61" s="359">
        <v>0.83</v>
      </c>
      <c r="I61" s="330">
        <f>((H61-G61)/G61)</f>
        <v>-0.18627450980392163</v>
      </c>
      <c r="J61" s="81"/>
      <c r="K61" s="666"/>
      <c r="L61" s="666"/>
      <c r="M61" s="667"/>
      <c r="N61" s="69"/>
      <c r="O61" s="68"/>
      <c r="P61" s="68"/>
    </row>
    <row r="62" spans="1:16" s="70" customFormat="1" ht="30" customHeight="1" x14ac:dyDescent="0.4">
      <c r="A62" s="80"/>
      <c r="B62" s="136"/>
      <c r="C62" s="69"/>
      <c r="D62" s="82" t="s">
        <v>503</v>
      </c>
      <c r="E62" s="82" t="s">
        <v>504</v>
      </c>
      <c r="F62" s="280" t="s">
        <v>167</v>
      </c>
      <c r="G62" s="359">
        <v>0.81</v>
      </c>
      <c r="H62" s="359">
        <v>1.04</v>
      </c>
      <c r="I62" s="331">
        <f>((H62-G62)/G62)</f>
        <v>0.2839506172839506</v>
      </c>
      <c r="J62" s="81"/>
      <c r="K62" s="666"/>
      <c r="L62" s="666"/>
      <c r="M62" s="667"/>
      <c r="N62" s="69"/>
      <c r="O62" s="68"/>
      <c r="P62" s="68"/>
    </row>
    <row r="63" spans="1:16" s="70" customFormat="1" ht="30.6" customHeight="1" x14ac:dyDescent="0.4">
      <c r="A63" s="80"/>
      <c r="B63" s="136"/>
      <c r="C63" s="69"/>
      <c r="D63" s="82" t="s">
        <v>503</v>
      </c>
      <c r="E63" s="82" t="s">
        <v>300</v>
      </c>
      <c r="F63" s="280" t="s">
        <v>167</v>
      </c>
      <c r="G63" s="359">
        <v>0.98</v>
      </c>
      <c r="H63" s="359">
        <v>1.1100000000000001</v>
      </c>
      <c r="I63" s="331">
        <f t="shared" ref="I63:I65" si="1">((H63-G63)/G63)</f>
        <v>0.13265306122448992</v>
      </c>
      <c r="J63" s="82"/>
      <c r="K63" s="666"/>
      <c r="L63" s="666"/>
      <c r="M63" s="667"/>
      <c r="N63" s="69"/>
      <c r="O63" s="68"/>
      <c r="P63" s="68"/>
    </row>
    <row r="64" spans="1:16" s="70" customFormat="1" ht="30" customHeight="1" x14ac:dyDescent="0.4">
      <c r="A64" s="80"/>
      <c r="B64" s="136"/>
      <c r="C64" s="69"/>
      <c r="D64" s="82" t="s">
        <v>503</v>
      </c>
      <c r="E64" s="82" t="s">
        <v>505</v>
      </c>
      <c r="F64" s="280" t="s">
        <v>167</v>
      </c>
      <c r="G64" s="359">
        <v>1.02</v>
      </c>
      <c r="H64" s="359">
        <v>1.03</v>
      </c>
      <c r="I64" s="331">
        <f t="shared" si="1"/>
        <v>9.8039215686274595E-3</v>
      </c>
      <c r="J64" s="81"/>
      <c r="K64" s="666"/>
      <c r="L64" s="666"/>
      <c r="M64" s="667"/>
      <c r="N64" s="69"/>
      <c r="O64" s="68"/>
      <c r="P64" s="68"/>
    </row>
    <row r="65" spans="1:16" s="70" customFormat="1" ht="30" customHeight="1" x14ac:dyDescent="0.4">
      <c r="A65" s="80"/>
      <c r="B65" s="136"/>
      <c r="C65" s="69"/>
      <c r="D65" s="82" t="s">
        <v>503</v>
      </c>
      <c r="E65" s="82" t="s">
        <v>302</v>
      </c>
      <c r="F65" s="280" t="s">
        <v>167</v>
      </c>
      <c r="G65" s="359">
        <v>0.41</v>
      </c>
      <c r="H65" s="359">
        <v>0.9</v>
      </c>
      <c r="I65" s="360">
        <f t="shared" si="1"/>
        <v>1.1951219512195124</v>
      </c>
      <c r="J65" s="81"/>
      <c r="K65" s="666"/>
      <c r="L65" s="666"/>
      <c r="M65" s="667"/>
      <c r="N65" s="69"/>
      <c r="O65" s="68"/>
      <c r="P65" s="68"/>
    </row>
    <row r="66" spans="1:16" s="70" customFormat="1" ht="30" customHeight="1" x14ac:dyDescent="0.4">
      <c r="A66" s="80"/>
      <c r="B66" s="136"/>
      <c r="C66" s="69"/>
      <c r="D66" s="82" t="s">
        <v>503</v>
      </c>
      <c r="E66" s="82" t="s">
        <v>506</v>
      </c>
      <c r="F66" s="280" t="s">
        <v>167</v>
      </c>
      <c r="G66" s="280" t="s">
        <v>167</v>
      </c>
      <c r="H66" s="280" t="s">
        <v>167</v>
      </c>
      <c r="I66" s="361" t="s">
        <v>167</v>
      </c>
      <c r="J66" s="81"/>
      <c r="K66" s="666"/>
      <c r="L66" s="666"/>
      <c r="M66" s="667"/>
      <c r="N66" s="69"/>
      <c r="O66" s="68"/>
      <c r="P66" s="68"/>
    </row>
    <row r="67" spans="1:16" s="70" customFormat="1" ht="108.6" customHeight="1" x14ac:dyDescent="0.4">
      <c r="A67" s="80"/>
      <c r="B67" s="136"/>
      <c r="C67" s="69"/>
      <c r="D67" s="82" t="s">
        <v>503</v>
      </c>
      <c r="E67" s="82" t="s">
        <v>507</v>
      </c>
      <c r="F67" s="280" t="s">
        <v>167</v>
      </c>
      <c r="G67" s="280" t="s">
        <v>167</v>
      </c>
      <c r="H67" s="280" t="s">
        <v>167</v>
      </c>
      <c r="I67" s="361" t="s">
        <v>167</v>
      </c>
      <c r="J67" s="148" t="s">
        <v>451</v>
      </c>
      <c r="K67" s="666"/>
      <c r="L67" s="666"/>
      <c r="M67" s="667"/>
      <c r="N67" s="69"/>
      <c r="O67" s="68"/>
      <c r="P67" s="68"/>
    </row>
    <row r="68" spans="1:16" s="70" customFormat="1" ht="30" customHeight="1" x14ac:dyDescent="0.4">
      <c r="A68" s="80"/>
      <c r="B68" s="136"/>
      <c r="C68" s="69"/>
      <c r="D68" s="82" t="s">
        <v>503</v>
      </c>
      <c r="E68" s="81" t="s">
        <v>508</v>
      </c>
      <c r="F68" s="280" t="s">
        <v>167</v>
      </c>
      <c r="G68" s="280" t="s">
        <v>167</v>
      </c>
      <c r="H68" s="280" t="s">
        <v>167</v>
      </c>
      <c r="I68" s="361" t="s">
        <v>167</v>
      </c>
      <c r="J68" s="81"/>
      <c r="K68" s="666"/>
      <c r="L68" s="666"/>
      <c r="M68" s="667"/>
      <c r="N68" s="69"/>
      <c r="O68" s="68"/>
      <c r="P68" s="68"/>
    </row>
    <row r="69" spans="1:16" s="70" customFormat="1" ht="30" customHeight="1" x14ac:dyDescent="0.4">
      <c r="A69" s="80"/>
      <c r="B69" s="136"/>
      <c r="C69" s="69"/>
      <c r="D69" s="177" t="s">
        <v>510</v>
      </c>
      <c r="E69" s="81"/>
      <c r="F69" s="280"/>
      <c r="G69" s="280"/>
      <c r="H69" s="218"/>
      <c r="I69" s="362"/>
      <c r="J69" s="81"/>
      <c r="K69" s="666"/>
      <c r="L69" s="666"/>
      <c r="M69" s="667"/>
      <c r="N69" s="69"/>
      <c r="O69" s="68"/>
      <c r="P69" s="68"/>
    </row>
    <row r="70" spans="1:16" s="70" customFormat="1" ht="40.200000000000003" customHeight="1" x14ac:dyDescent="0.4">
      <c r="A70" s="80"/>
      <c r="B70" s="136"/>
      <c r="C70" s="69"/>
      <c r="D70" s="82" t="s">
        <v>503</v>
      </c>
      <c r="E70" s="82" t="s">
        <v>297</v>
      </c>
      <c r="F70" s="280" t="s">
        <v>167</v>
      </c>
      <c r="G70" s="280" t="s">
        <v>167</v>
      </c>
      <c r="H70" s="280" t="s">
        <v>167</v>
      </c>
      <c r="I70" s="361" t="s">
        <v>167</v>
      </c>
      <c r="J70" s="81"/>
      <c r="K70" s="666"/>
      <c r="L70" s="666"/>
      <c r="M70" s="667"/>
      <c r="N70" s="69"/>
      <c r="O70" s="68"/>
      <c r="P70" s="68"/>
    </row>
    <row r="71" spans="1:16" s="70" customFormat="1" ht="30" customHeight="1" x14ac:dyDescent="0.4">
      <c r="A71" s="80"/>
      <c r="B71" s="136"/>
      <c r="C71" s="69"/>
      <c r="D71" s="82" t="s">
        <v>503</v>
      </c>
      <c r="E71" s="82" t="s">
        <v>298</v>
      </c>
      <c r="F71" s="280" t="s">
        <v>167</v>
      </c>
      <c r="G71" s="334">
        <v>0.53</v>
      </c>
      <c r="H71" s="363">
        <v>0.81</v>
      </c>
      <c r="I71" s="330">
        <f t="shared" ref="I71:I75" si="2">((H71-G71)/G71)</f>
        <v>0.52830188679245282</v>
      </c>
      <c r="J71" s="81"/>
      <c r="K71" s="666"/>
      <c r="L71" s="666"/>
      <c r="M71" s="667"/>
      <c r="N71" s="69"/>
      <c r="O71" s="68"/>
      <c r="P71" s="68"/>
    </row>
    <row r="72" spans="1:16" s="70" customFormat="1" ht="30" customHeight="1" x14ac:dyDescent="0.4">
      <c r="A72" s="80"/>
      <c r="B72" s="136"/>
      <c r="C72" s="69"/>
      <c r="D72" s="82" t="s">
        <v>503</v>
      </c>
      <c r="E72" s="82" t="s">
        <v>504</v>
      </c>
      <c r="F72" s="280" t="s">
        <v>167</v>
      </c>
      <c r="G72" s="334">
        <v>0.79</v>
      </c>
      <c r="H72" s="359">
        <v>0.82</v>
      </c>
      <c r="I72" s="331">
        <f t="shared" si="2"/>
        <v>3.7974683544303688E-2</v>
      </c>
      <c r="J72" s="81"/>
      <c r="K72" s="666"/>
      <c r="L72" s="666"/>
      <c r="M72" s="667"/>
      <c r="N72" s="69"/>
      <c r="O72" s="68"/>
      <c r="P72" s="68"/>
    </row>
    <row r="73" spans="1:16" s="70" customFormat="1" ht="30" customHeight="1" x14ac:dyDescent="0.4">
      <c r="A73" s="80"/>
      <c r="B73" s="136"/>
      <c r="C73" s="69"/>
      <c r="D73" s="82" t="s">
        <v>503</v>
      </c>
      <c r="E73" s="82" t="s">
        <v>300</v>
      </c>
      <c r="F73" s="280" t="s">
        <v>167</v>
      </c>
      <c r="G73" s="359">
        <v>1.04</v>
      </c>
      <c r="H73" s="359">
        <v>1.1499999999999999</v>
      </c>
      <c r="I73" s="331">
        <f t="shared" si="2"/>
        <v>0.10576923076923064</v>
      </c>
      <c r="J73" s="81"/>
      <c r="K73" s="666"/>
      <c r="L73" s="666"/>
      <c r="M73" s="667"/>
      <c r="N73" s="69"/>
      <c r="O73" s="68"/>
      <c r="P73" s="68"/>
    </row>
    <row r="74" spans="1:16" s="70" customFormat="1" ht="30" customHeight="1" x14ac:dyDescent="0.4">
      <c r="A74" s="80"/>
      <c r="B74" s="136"/>
      <c r="C74" s="69"/>
      <c r="D74" s="82" t="s">
        <v>503</v>
      </c>
      <c r="E74" s="82" t="s">
        <v>505</v>
      </c>
      <c r="F74" s="280" t="s">
        <v>167</v>
      </c>
      <c r="G74" s="359">
        <v>0.74</v>
      </c>
      <c r="H74" s="359">
        <v>1.02</v>
      </c>
      <c r="I74" s="331">
        <f t="shared" si="2"/>
        <v>0.3783783783783784</v>
      </c>
      <c r="J74" s="81"/>
      <c r="K74" s="666"/>
      <c r="L74" s="666"/>
      <c r="M74" s="667"/>
      <c r="N74" s="69"/>
      <c r="O74" s="68"/>
      <c r="P74" s="68"/>
    </row>
    <row r="75" spans="1:16" s="70" customFormat="1" ht="30" customHeight="1" x14ac:dyDescent="0.4">
      <c r="A75" s="80"/>
      <c r="B75" s="136"/>
      <c r="C75" s="69"/>
      <c r="D75" s="82" t="s">
        <v>503</v>
      </c>
      <c r="E75" s="82" t="s">
        <v>302</v>
      </c>
      <c r="F75" s="280" t="s">
        <v>167</v>
      </c>
      <c r="G75" s="359">
        <v>0.98</v>
      </c>
      <c r="H75" s="359">
        <v>0.94</v>
      </c>
      <c r="I75" s="360">
        <f t="shared" si="2"/>
        <v>-4.0816326530612283E-2</v>
      </c>
      <c r="J75" s="81"/>
      <c r="K75" s="666"/>
      <c r="L75" s="666"/>
      <c r="M75" s="667"/>
      <c r="N75" s="69"/>
      <c r="O75" s="68"/>
      <c r="P75" s="68"/>
    </row>
    <row r="76" spans="1:16" s="70" customFormat="1" ht="30" customHeight="1" x14ac:dyDescent="0.4">
      <c r="A76" s="80"/>
      <c r="B76" s="136"/>
      <c r="C76" s="69"/>
      <c r="D76" s="82" t="s">
        <v>503</v>
      </c>
      <c r="E76" s="82" t="s">
        <v>506</v>
      </c>
      <c r="F76" s="280" t="s">
        <v>167</v>
      </c>
      <c r="G76" s="280" t="s">
        <v>167</v>
      </c>
      <c r="H76" s="280" t="s">
        <v>167</v>
      </c>
      <c r="I76" s="364" t="s">
        <v>167</v>
      </c>
      <c r="J76" s="81"/>
      <c r="K76" s="666"/>
      <c r="L76" s="666"/>
      <c r="M76" s="667"/>
      <c r="N76" s="69"/>
      <c r="O76" s="68"/>
      <c r="P76" s="68"/>
    </row>
    <row r="77" spans="1:16" s="70" customFormat="1" ht="139.19999999999999" customHeight="1" x14ac:dyDescent="0.4">
      <c r="A77" s="80"/>
      <c r="B77" s="136"/>
      <c r="C77" s="69"/>
      <c r="D77" s="82" t="s">
        <v>503</v>
      </c>
      <c r="E77" s="82" t="s">
        <v>305</v>
      </c>
      <c r="F77" s="280" t="s">
        <v>167</v>
      </c>
      <c r="G77" s="359">
        <v>1</v>
      </c>
      <c r="H77" s="280" t="s">
        <v>167</v>
      </c>
      <c r="I77" s="364" t="s">
        <v>167</v>
      </c>
      <c r="J77" s="148" t="s">
        <v>451</v>
      </c>
      <c r="K77" s="666"/>
      <c r="L77" s="666"/>
      <c r="M77" s="667"/>
      <c r="N77" s="69"/>
      <c r="O77" s="68"/>
      <c r="P77" s="68"/>
    </row>
    <row r="78" spans="1:16" s="70" customFormat="1" ht="30" customHeight="1" x14ac:dyDescent="0.4">
      <c r="A78" s="80"/>
      <c r="B78" s="136"/>
      <c r="C78" s="69"/>
      <c r="D78" s="82" t="s">
        <v>503</v>
      </c>
      <c r="E78" s="81" t="s">
        <v>508</v>
      </c>
      <c r="F78" s="280" t="s">
        <v>167</v>
      </c>
      <c r="G78" s="149">
        <v>0.98</v>
      </c>
      <c r="H78" s="149">
        <v>1.05</v>
      </c>
      <c r="I78" s="365">
        <f>((H78-G78)/G78)</f>
        <v>7.1428571428571494E-2</v>
      </c>
      <c r="J78" s="81"/>
      <c r="K78" s="666"/>
      <c r="L78" s="666"/>
      <c r="M78" s="667"/>
      <c r="N78" s="69"/>
      <c r="O78" s="68"/>
      <c r="P78" s="68"/>
    </row>
    <row r="79" spans="1:16" s="70" customFormat="1" ht="30" customHeight="1" x14ac:dyDescent="0.4">
      <c r="A79" s="80"/>
      <c r="B79" s="136"/>
      <c r="C79" s="69"/>
      <c r="D79" s="177" t="s">
        <v>511</v>
      </c>
      <c r="E79" s="82"/>
      <c r="F79" s="283"/>
      <c r="G79" s="284"/>
      <c r="H79" s="285"/>
      <c r="I79" s="285"/>
      <c r="J79" s="81"/>
      <c r="K79" s="666"/>
      <c r="L79" s="666"/>
      <c r="M79" s="667"/>
      <c r="N79" s="69"/>
      <c r="O79" s="68"/>
      <c r="P79" s="68"/>
    </row>
    <row r="80" spans="1:16" s="70" customFormat="1" ht="33" customHeight="1" x14ac:dyDescent="0.4">
      <c r="A80" s="80"/>
      <c r="B80" s="136"/>
      <c r="C80" s="69"/>
      <c r="D80" s="82" t="s">
        <v>503</v>
      </c>
      <c r="E80" s="82" t="s">
        <v>297</v>
      </c>
      <c r="F80" s="283" t="s">
        <v>167</v>
      </c>
      <c r="G80" s="283" t="s">
        <v>167</v>
      </c>
      <c r="H80" s="283" t="s">
        <v>167</v>
      </c>
      <c r="I80" s="364" t="s">
        <v>167</v>
      </c>
      <c r="J80" s="81"/>
      <c r="K80" s="67"/>
      <c r="L80" s="67"/>
      <c r="M80" s="68"/>
      <c r="N80" s="69"/>
      <c r="O80" s="68"/>
      <c r="P80" s="68"/>
    </row>
    <row r="81" spans="1:16" s="70" customFormat="1" ht="30" customHeight="1" x14ac:dyDescent="0.4">
      <c r="A81" s="80"/>
      <c r="B81" s="136"/>
      <c r="C81" s="69"/>
      <c r="D81" s="82" t="s">
        <v>503</v>
      </c>
      <c r="E81" s="82" t="s">
        <v>298</v>
      </c>
      <c r="F81" s="283" t="s">
        <v>167</v>
      </c>
      <c r="G81" s="147">
        <v>0.61</v>
      </c>
      <c r="H81" s="147">
        <v>0.75</v>
      </c>
      <c r="I81" s="330">
        <f t="shared" ref="I81:I85" si="3">((H81-G81)/G81)</f>
        <v>0.22950819672131151</v>
      </c>
      <c r="J81" s="81"/>
      <c r="K81" s="666"/>
      <c r="L81" s="67"/>
      <c r="M81" s="667"/>
      <c r="N81" s="69"/>
      <c r="O81" s="68"/>
      <c r="P81" s="68"/>
    </row>
    <row r="82" spans="1:16" s="70" customFormat="1" ht="30" customHeight="1" x14ac:dyDescent="0.4">
      <c r="A82" s="80"/>
      <c r="B82" s="136"/>
      <c r="C82" s="69"/>
      <c r="D82" s="82" t="s">
        <v>503</v>
      </c>
      <c r="E82" s="82" t="s">
        <v>504</v>
      </c>
      <c r="F82" s="173" t="s">
        <v>167</v>
      </c>
      <c r="G82" s="288">
        <v>0.97</v>
      </c>
      <c r="H82" s="288">
        <v>1.02</v>
      </c>
      <c r="I82" s="331">
        <f t="shared" si="3"/>
        <v>5.1546391752577365E-2</v>
      </c>
      <c r="J82" s="81"/>
      <c r="K82" s="666"/>
      <c r="L82" s="67"/>
      <c r="M82" s="667"/>
      <c r="N82" s="69"/>
      <c r="O82" s="68"/>
      <c r="P82" s="68"/>
    </row>
    <row r="83" spans="1:16" s="70" customFormat="1" ht="30" customHeight="1" x14ac:dyDescent="0.4">
      <c r="A83" s="80"/>
      <c r="B83" s="136"/>
      <c r="C83" s="69"/>
      <c r="D83" s="82" t="s">
        <v>503</v>
      </c>
      <c r="E83" s="82" t="s">
        <v>300</v>
      </c>
      <c r="F83" s="173" t="s">
        <v>167</v>
      </c>
      <c r="G83" s="147">
        <v>0.98</v>
      </c>
      <c r="H83" s="147">
        <v>1.02</v>
      </c>
      <c r="I83" s="331">
        <f t="shared" si="3"/>
        <v>4.0816326530612283E-2</v>
      </c>
      <c r="J83" s="81"/>
      <c r="K83" s="666"/>
      <c r="L83" s="67"/>
      <c r="M83" s="667"/>
      <c r="N83" s="69"/>
      <c r="O83" s="68"/>
      <c r="P83" s="68"/>
    </row>
    <row r="84" spans="1:16" s="70" customFormat="1" ht="30" customHeight="1" x14ac:dyDescent="0.4">
      <c r="A84" s="80"/>
      <c r="B84" s="136"/>
      <c r="C84" s="69"/>
      <c r="D84" s="82" t="s">
        <v>503</v>
      </c>
      <c r="E84" s="82" t="s">
        <v>505</v>
      </c>
      <c r="F84" s="173" t="s">
        <v>167</v>
      </c>
      <c r="G84" s="147">
        <v>0.85</v>
      </c>
      <c r="H84" s="147">
        <v>0.96</v>
      </c>
      <c r="I84" s="331">
        <f t="shared" si="3"/>
        <v>0.12941176470588234</v>
      </c>
      <c r="J84" s="81"/>
      <c r="K84" s="666"/>
      <c r="L84" s="67"/>
      <c r="M84" s="667"/>
      <c r="N84" s="69"/>
      <c r="O84" s="68"/>
      <c r="P84" s="68"/>
    </row>
    <row r="85" spans="1:16" s="70" customFormat="1" ht="30" customHeight="1" x14ac:dyDescent="0.4">
      <c r="A85" s="80"/>
      <c r="B85" s="136"/>
      <c r="C85" s="69"/>
      <c r="D85" s="82" t="s">
        <v>503</v>
      </c>
      <c r="E85" s="82" t="s">
        <v>302</v>
      </c>
      <c r="F85" s="173" t="s">
        <v>167</v>
      </c>
      <c r="G85" s="366">
        <v>1</v>
      </c>
      <c r="H85" s="147">
        <v>0.78</v>
      </c>
      <c r="I85" s="360">
        <f t="shared" si="3"/>
        <v>-0.21999999999999997</v>
      </c>
      <c r="J85" s="81"/>
      <c r="K85" s="666"/>
      <c r="L85" s="67"/>
      <c r="M85" s="667"/>
      <c r="N85" s="69"/>
      <c r="O85" s="68"/>
      <c r="P85" s="68"/>
    </row>
    <row r="86" spans="1:16" s="70" customFormat="1" ht="30" customHeight="1" x14ac:dyDescent="0.4">
      <c r="A86" s="80"/>
      <c r="B86" s="136"/>
      <c r="C86" s="69"/>
      <c r="D86" s="82" t="s">
        <v>503</v>
      </c>
      <c r="E86" s="82" t="s">
        <v>506</v>
      </c>
      <c r="F86" s="97" t="s">
        <v>167</v>
      </c>
      <c r="G86" s="97" t="s">
        <v>167</v>
      </c>
      <c r="H86" s="367" t="s">
        <v>167</v>
      </c>
      <c r="I86" s="175" t="s">
        <v>167</v>
      </c>
      <c r="J86" s="81"/>
      <c r="K86" s="666"/>
      <c r="L86" s="67"/>
      <c r="M86" s="667"/>
      <c r="N86" s="69"/>
      <c r="O86" s="68"/>
      <c r="P86" s="68"/>
    </row>
    <row r="87" spans="1:16" s="70" customFormat="1" ht="140.4" customHeight="1" x14ac:dyDescent="0.4">
      <c r="A87" s="80"/>
      <c r="B87" s="136"/>
      <c r="C87" s="69"/>
      <c r="D87" s="82" t="s">
        <v>503</v>
      </c>
      <c r="E87" s="82" t="s">
        <v>305</v>
      </c>
      <c r="F87" s="97" t="s">
        <v>167</v>
      </c>
      <c r="G87" s="97">
        <v>1</v>
      </c>
      <c r="H87" s="367" t="s">
        <v>167</v>
      </c>
      <c r="I87" s="175" t="s">
        <v>167</v>
      </c>
      <c r="J87" s="148" t="s">
        <v>451</v>
      </c>
      <c r="K87" s="666"/>
      <c r="L87" s="67"/>
      <c r="M87" s="667"/>
      <c r="N87" s="69"/>
      <c r="O87" s="68"/>
      <c r="P87" s="68"/>
    </row>
    <row r="88" spans="1:16" s="70" customFormat="1" ht="30" customHeight="1" x14ac:dyDescent="0.4">
      <c r="A88" s="80"/>
      <c r="B88" s="136"/>
      <c r="C88" s="69"/>
      <c r="D88" s="82" t="s">
        <v>503</v>
      </c>
      <c r="E88" s="81" t="s">
        <v>508</v>
      </c>
      <c r="F88" s="97" t="s">
        <v>167</v>
      </c>
      <c r="G88" s="97" t="s">
        <v>167</v>
      </c>
      <c r="H88" s="367" t="s">
        <v>167</v>
      </c>
      <c r="I88" s="175" t="s">
        <v>167</v>
      </c>
      <c r="J88" s="81"/>
      <c r="K88" s="666"/>
      <c r="L88" s="67"/>
      <c r="M88" s="667"/>
      <c r="N88" s="69"/>
      <c r="O88" s="68"/>
      <c r="P88" s="68"/>
    </row>
    <row r="89" spans="1:16" s="70" customFormat="1" ht="76.95" customHeight="1" x14ac:dyDescent="0.4">
      <c r="A89" s="80"/>
      <c r="B89" s="136"/>
      <c r="C89" s="69"/>
      <c r="D89" s="177" t="s">
        <v>512</v>
      </c>
      <c r="E89" s="82"/>
      <c r="F89" s="97"/>
      <c r="G89" s="97"/>
      <c r="H89" s="288"/>
      <c r="I89" s="288"/>
      <c r="J89" s="309" t="s">
        <v>513</v>
      </c>
      <c r="K89" s="666"/>
      <c r="L89" s="67"/>
      <c r="M89" s="667"/>
      <c r="N89" s="69"/>
      <c r="O89" s="68"/>
      <c r="P89" s="68"/>
    </row>
    <row r="90" spans="1:16" s="70" customFormat="1" ht="32.4" customHeight="1" x14ac:dyDescent="0.4">
      <c r="A90" s="80"/>
      <c r="B90" s="136"/>
      <c r="C90" s="69"/>
      <c r="D90" s="82" t="s">
        <v>503</v>
      </c>
      <c r="E90" s="82" t="s">
        <v>297</v>
      </c>
      <c r="F90" s="97" t="s">
        <v>167</v>
      </c>
      <c r="G90" s="97" t="s">
        <v>167</v>
      </c>
      <c r="H90" s="97" t="s">
        <v>167</v>
      </c>
      <c r="I90" s="175" t="s">
        <v>167</v>
      </c>
      <c r="J90" s="81"/>
      <c r="K90" s="666"/>
      <c r="L90" s="67"/>
      <c r="M90" s="667"/>
      <c r="N90" s="69"/>
      <c r="O90" s="68"/>
      <c r="P90" s="68"/>
    </row>
    <row r="91" spans="1:16" s="70" customFormat="1" ht="30" customHeight="1" x14ac:dyDescent="0.4">
      <c r="A91" s="103"/>
      <c r="B91" s="136"/>
      <c r="C91" s="69"/>
      <c r="D91" s="82" t="s">
        <v>503</v>
      </c>
      <c r="E91" s="82" t="s">
        <v>298</v>
      </c>
      <c r="F91" s="97" t="s">
        <v>167</v>
      </c>
      <c r="G91" s="97" t="s">
        <v>167</v>
      </c>
      <c r="H91" s="288">
        <v>0.72</v>
      </c>
      <c r="I91" s="175" t="s">
        <v>167</v>
      </c>
      <c r="J91" s="81"/>
      <c r="K91" s="666"/>
      <c r="L91" s="67"/>
      <c r="M91" s="667"/>
      <c r="N91" s="69"/>
      <c r="O91" s="68"/>
      <c r="P91" s="68"/>
    </row>
    <row r="92" spans="1:16" s="70" customFormat="1" ht="30" customHeight="1" x14ac:dyDescent="0.4">
      <c r="A92" s="103"/>
      <c r="B92" s="136"/>
      <c r="C92" s="69"/>
      <c r="D92" s="82" t="s">
        <v>503</v>
      </c>
      <c r="E92" s="82" t="s">
        <v>504</v>
      </c>
      <c r="F92" s="97" t="s">
        <v>167</v>
      </c>
      <c r="G92" s="97" t="s">
        <v>167</v>
      </c>
      <c r="H92" s="288">
        <v>0.89</v>
      </c>
      <c r="I92" s="175" t="s">
        <v>167</v>
      </c>
      <c r="J92" s="81"/>
      <c r="K92" s="666"/>
      <c r="L92" s="67"/>
      <c r="M92" s="667"/>
      <c r="N92" s="69"/>
      <c r="O92" s="68"/>
      <c r="P92" s="68"/>
    </row>
    <row r="93" spans="1:16" s="70" customFormat="1" ht="30" customHeight="1" x14ac:dyDescent="0.4">
      <c r="A93" s="39"/>
      <c r="B93" s="136"/>
      <c r="C93" s="69"/>
      <c r="D93" s="82" t="s">
        <v>503</v>
      </c>
      <c r="E93" s="82" t="s">
        <v>300</v>
      </c>
      <c r="F93" s="97" t="s">
        <v>167</v>
      </c>
      <c r="G93" s="97" t="s">
        <v>167</v>
      </c>
      <c r="H93" s="81">
        <v>0.81</v>
      </c>
      <c r="I93" s="175" t="s">
        <v>167</v>
      </c>
      <c r="J93" s="81"/>
      <c r="K93" s="666"/>
      <c r="L93" s="67"/>
      <c r="M93" s="667"/>
      <c r="N93" s="69"/>
      <c r="O93" s="68"/>
      <c r="P93" s="68"/>
    </row>
    <row r="94" spans="1:16" s="70" customFormat="1" ht="32.4" customHeight="1" x14ac:dyDescent="0.4">
      <c r="A94" s="39"/>
      <c r="B94" s="136"/>
      <c r="C94" s="69"/>
      <c r="D94" s="82" t="s">
        <v>503</v>
      </c>
      <c r="E94" s="82" t="s">
        <v>505</v>
      </c>
      <c r="F94" s="97" t="s">
        <v>167</v>
      </c>
      <c r="G94" s="97" t="s">
        <v>167</v>
      </c>
      <c r="H94" s="306">
        <v>0.63</v>
      </c>
      <c r="I94" s="175" t="s">
        <v>167</v>
      </c>
      <c r="J94" s="81"/>
      <c r="K94" s="666"/>
      <c r="L94" s="67"/>
      <c r="M94" s="667"/>
      <c r="N94" s="69"/>
      <c r="O94" s="68"/>
      <c r="P94" s="68"/>
    </row>
    <row r="95" spans="1:16" s="70" customFormat="1" ht="31.95" customHeight="1" x14ac:dyDescent="0.4">
      <c r="A95" s="39"/>
      <c r="B95" s="136"/>
      <c r="C95" s="69"/>
      <c r="D95" s="82" t="s">
        <v>503</v>
      </c>
      <c r="E95" s="82" t="s">
        <v>302</v>
      </c>
      <c r="F95" s="97" t="s">
        <v>167</v>
      </c>
      <c r="G95" s="97" t="s">
        <v>167</v>
      </c>
      <c r="H95" s="306">
        <v>0.88</v>
      </c>
      <c r="I95" s="175" t="s">
        <v>167</v>
      </c>
      <c r="J95" s="81"/>
      <c r="K95" s="666"/>
      <c r="L95" s="67"/>
      <c r="M95" s="667"/>
      <c r="N95" s="69"/>
      <c r="O95" s="68"/>
      <c r="P95" s="68"/>
    </row>
    <row r="96" spans="1:16" s="70" customFormat="1" ht="25.95" customHeight="1" x14ac:dyDescent="0.4">
      <c r="A96" s="39"/>
      <c r="B96" s="136"/>
      <c r="C96" s="69"/>
      <c r="D96" s="82" t="s">
        <v>503</v>
      </c>
      <c r="E96" s="82" t="s">
        <v>506</v>
      </c>
      <c r="F96" s="97" t="s">
        <v>167</v>
      </c>
      <c r="G96" s="97" t="s">
        <v>167</v>
      </c>
      <c r="H96" s="97" t="s">
        <v>167</v>
      </c>
      <c r="I96" s="98" t="s">
        <v>167</v>
      </c>
      <c r="J96" s="81"/>
      <c r="K96" s="666"/>
      <c r="L96" s="67"/>
      <c r="M96" s="667"/>
      <c r="N96" s="69"/>
      <c r="O96" s="68"/>
      <c r="P96" s="68"/>
    </row>
    <row r="97" spans="1:16" s="70" customFormat="1" ht="33.6" hidden="1" x14ac:dyDescent="0.4">
      <c r="A97" s="39"/>
      <c r="B97" s="136"/>
      <c r="C97" s="69"/>
      <c r="D97" s="82" t="s">
        <v>503</v>
      </c>
      <c r="E97" s="82" t="s">
        <v>305</v>
      </c>
      <c r="F97" s="97" t="s">
        <v>167</v>
      </c>
      <c r="G97" s="97" t="s">
        <v>167</v>
      </c>
      <c r="H97" s="97" t="s">
        <v>167</v>
      </c>
      <c r="I97" s="98" t="s">
        <v>167</v>
      </c>
      <c r="J97" s="82"/>
      <c r="K97" s="666"/>
      <c r="L97" s="67"/>
      <c r="M97" s="667"/>
      <c r="N97" s="69"/>
      <c r="O97" s="68"/>
      <c r="P97" s="68"/>
    </row>
    <row r="98" spans="1:16" s="70" customFormat="1" ht="112.95" customHeight="1" x14ac:dyDescent="0.4">
      <c r="A98" s="39"/>
      <c r="B98" s="136"/>
      <c r="C98" s="69"/>
      <c r="D98" s="82" t="s">
        <v>503</v>
      </c>
      <c r="E98" s="82" t="s">
        <v>507</v>
      </c>
      <c r="F98" s="97" t="s">
        <v>167</v>
      </c>
      <c r="G98" s="97" t="s">
        <v>167</v>
      </c>
      <c r="H98" s="97" t="s">
        <v>167</v>
      </c>
      <c r="I98" s="98" t="s">
        <v>167</v>
      </c>
      <c r="J98" s="148" t="s">
        <v>451</v>
      </c>
      <c r="K98" s="666"/>
      <c r="L98" s="67"/>
      <c r="M98" s="667"/>
      <c r="N98" s="69"/>
      <c r="O98" s="68"/>
      <c r="P98" s="68"/>
    </row>
    <row r="99" spans="1:16" s="70" customFormat="1" ht="28.95" customHeight="1" x14ac:dyDescent="0.4">
      <c r="A99" s="39"/>
      <c r="B99" s="136"/>
      <c r="C99" s="69"/>
      <c r="D99" s="147" t="s">
        <v>503</v>
      </c>
      <c r="E99" s="81" t="s">
        <v>508</v>
      </c>
      <c r="F99" s="97" t="s">
        <v>167</v>
      </c>
      <c r="G99" s="97" t="s">
        <v>167</v>
      </c>
      <c r="H99" s="369">
        <v>1.07</v>
      </c>
      <c r="I99" s="98" t="s">
        <v>167</v>
      </c>
      <c r="J99" s="81"/>
      <c r="K99" s="666"/>
      <c r="L99" s="67"/>
      <c r="M99" s="667"/>
      <c r="N99" s="69"/>
      <c r="O99" s="68"/>
      <c r="P99" s="68"/>
    </row>
    <row r="100" spans="1:16" s="70" customFormat="1" ht="22.95" customHeight="1" x14ac:dyDescent="0.4">
      <c r="A100" s="110"/>
      <c r="B100" s="60"/>
      <c r="D100" s="177" t="s">
        <v>514</v>
      </c>
      <c r="E100" s="108"/>
      <c r="F100" s="307"/>
      <c r="G100" s="307"/>
      <c r="H100" s="326"/>
      <c r="I100" s="370"/>
      <c r="J100" s="81"/>
      <c r="K100" s="661"/>
      <c r="L100" s="112"/>
      <c r="M100" s="664"/>
    </row>
    <row r="101" spans="1:16" s="70" customFormat="1" ht="25.95" customHeight="1" x14ac:dyDescent="0.4">
      <c r="A101" s="110"/>
      <c r="B101" s="60"/>
      <c r="D101" s="82" t="s">
        <v>503</v>
      </c>
      <c r="E101" s="82" t="s">
        <v>297</v>
      </c>
      <c r="F101" s="97" t="s">
        <v>167</v>
      </c>
      <c r="G101" s="369">
        <v>0.82</v>
      </c>
      <c r="H101" s="97">
        <v>0.65</v>
      </c>
      <c r="I101" s="371">
        <f>((H101-G101)/G101)</f>
        <v>-0.20731707317073164</v>
      </c>
      <c r="J101" s="81"/>
      <c r="K101" s="661"/>
      <c r="L101" s="112"/>
      <c r="M101" s="664"/>
    </row>
    <row r="102" spans="1:16" s="70" customFormat="1" ht="28.2" customHeight="1" x14ac:dyDescent="0.4">
      <c r="A102" s="110"/>
      <c r="B102" s="60"/>
      <c r="D102" s="82" t="s">
        <v>503</v>
      </c>
      <c r="E102" s="82" t="s">
        <v>298</v>
      </c>
      <c r="F102" s="97" t="s">
        <v>167</v>
      </c>
      <c r="G102" s="372">
        <v>0.9</v>
      </c>
      <c r="H102" s="369">
        <v>0.94</v>
      </c>
      <c r="I102" s="331">
        <f t="shared" ref="I102:I109" si="4">((H102-G102)/G102)</f>
        <v>4.4444444444444363E-2</v>
      </c>
      <c r="J102" s="81"/>
      <c r="K102" s="661"/>
      <c r="L102" s="112"/>
      <c r="M102" s="664"/>
    </row>
    <row r="103" spans="1:16" s="70" customFormat="1" ht="25.95" customHeight="1" x14ac:dyDescent="0.4">
      <c r="A103" s="110"/>
      <c r="B103" s="60"/>
      <c r="D103" s="82" t="s">
        <v>503</v>
      </c>
      <c r="E103" s="82" t="s">
        <v>504</v>
      </c>
      <c r="F103" s="97" t="s">
        <v>167</v>
      </c>
      <c r="G103" s="369">
        <v>0.96</v>
      </c>
      <c r="H103" s="369">
        <v>0.98</v>
      </c>
      <c r="I103" s="331">
        <f t="shared" si="4"/>
        <v>2.0833333333333353E-2</v>
      </c>
      <c r="J103" s="82"/>
      <c r="K103" s="661"/>
      <c r="L103" s="112"/>
      <c r="M103" s="664"/>
    </row>
    <row r="104" spans="1:16" s="70" customFormat="1" ht="27" customHeight="1" x14ac:dyDescent="0.4">
      <c r="A104" s="110"/>
      <c r="B104" s="60"/>
      <c r="D104" s="82" t="s">
        <v>503</v>
      </c>
      <c r="E104" s="82" t="s">
        <v>300</v>
      </c>
      <c r="F104" s="97" t="s">
        <v>167</v>
      </c>
      <c r="G104" s="369">
        <v>1.03</v>
      </c>
      <c r="H104" s="369">
        <v>0.99</v>
      </c>
      <c r="I104" s="331">
        <f t="shared" si="4"/>
        <v>-3.8834951456310711E-2</v>
      </c>
      <c r="J104" s="81"/>
      <c r="K104" s="112"/>
      <c r="L104" s="112"/>
      <c r="M104" s="664"/>
    </row>
    <row r="105" spans="1:16" s="70" customFormat="1" ht="29.4" customHeight="1" x14ac:dyDescent="0.4">
      <c r="A105" s="110"/>
      <c r="B105" s="60"/>
      <c r="D105" s="82" t="s">
        <v>503</v>
      </c>
      <c r="E105" s="82" t="s">
        <v>505</v>
      </c>
      <c r="F105" s="97" t="s">
        <v>167</v>
      </c>
      <c r="G105" s="369">
        <v>0.81</v>
      </c>
      <c r="H105" s="369">
        <v>0.79</v>
      </c>
      <c r="I105" s="331">
        <f t="shared" si="4"/>
        <v>-2.4691358024691377E-2</v>
      </c>
      <c r="J105" s="81"/>
      <c r="K105" s="112"/>
      <c r="L105" s="112"/>
      <c r="M105" s="664"/>
    </row>
    <row r="106" spans="1:16" s="70" customFormat="1" ht="31.95" customHeight="1" x14ac:dyDescent="0.4">
      <c r="A106" s="110"/>
      <c r="B106" s="60"/>
      <c r="D106" s="82" t="s">
        <v>503</v>
      </c>
      <c r="E106" s="82" t="s">
        <v>302</v>
      </c>
      <c r="F106" s="97" t="s">
        <v>167</v>
      </c>
      <c r="G106" s="369">
        <v>0.79</v>
      </c>
      <c r="H106" s="369">
        <v>0.78</v>
      </c>
      <c r="I106" s="331">
        <f t="shared" si="4"/>
        <v>-1.2658227848101276E-2</v>
      </c>
      <c r="J106" s="81"/>
      <c r="K106" s="112"/>
      <c r="L106" s="112"/>
      <c r="M106" s="664"/>
    </row>
    <row r="107" spans="1:16" s="70" customFormat="1" ht="24" customHeight="1" x14ac:dyDescent="0.4">
      <c r="A107" s="110"/>
      <c r="B107" s="60"/>
      <c r="D107" s="82" t="s">
        <v>503</v>
      </c>
      <c r="E107" s="82" t="s">
        <v>506</v>
      </c>
      <c r="F107" s="97" t="s">
        <v>167</v>
      </c>
      <c r="G107" s="369">
        <v>0.93</v>
      </c>
      <c r="H107" s="373">
        <v>0.97</v>
      </c>
      <c r="I107" s="360">
        <f t="shared" si="4"/>
        <v>4.3010752688171956E-2</v>
      </c>
      <c r="J107" s="81"/>
      <c r="K107" s="112"/>
      <c r="L107" s="112"/>
    </row>
    <row r="108" spans="1:16" s="70" customFormat="1" ht="111" customHeight="1" x14ac:dyDescent="0.4">
      <c r="A108" s="110"/>
      <c r="B108" s="60"/>
      <c r="D108" s="82" t="s">
        <v>503</v>
      </c>
      <c r="E108" s="82" t="s">
        <v>305</v>
      </c>
      <c r="F108" s="97" t="s">
        <v>167</v>
      </c>
      <c r="G108" s="369">
        <v>1.18</v>
      </c>
      <c r="H108" s="373" t="s">
        <v>167</v>
      </c>
      <c r="I108" s="374" t="s">
        <v>167</v>
      </c>
      <c r="J108" s="148" t="s">
        <v>451</v>
      </c>
      <c r="K108" s="112"/>
      <c r="L108" s="661"/>
      <c r="M108" s="664"/>
    </row>
    <row r="109" spans="1:16" s="70" customFormat="1" ht="25.2" customHeight="1" x14ac:dyDescent="0.4">
      <c r="A109" s="110"/>
      <c r="B109" s="60"/>
      <c r="D109" s="82" t="s">
        <v>503</v>
      </c>
      <c r="E109" s="81" t="s">
        <v>508</v>
      </c>
      <c r="F109" s="97" t="s">
        <v>167</v>
      </c>
      <c r="G109" s="369">
        <v>0.98</v>
      </c>
      <c r="H109" s="373">
        <v>0.97</v>
      </c>
      <c r="I109" s="360">
        <f t="shared" si="4"/>
        <v>-1.0204081632653071E-2</v>
      </c>
      <c r="J109" s="81"/>
      <c r="K109" s="112"/>
      <c r="L109" s="661"/>
      <c r="M109" s="664"/>
    </row>
    <row r="110" spans="1:16" s="70" customFormat="1" ht="25.95" customHeight="1" x14ac:dyDescent="0.4">
      <c r="A110" s="110"/>
      <c r="B110" s="60"/>
      <c r="D110" s="177" t="s">
        <v>515</v>
      </c>
      <c r="E110" s="82"/>
      <c r="F110" s="307"/>
      <c r="G110" s="307"/>
      <c r="H110" s="326"/>
      <c r="I110" s="326"/>
      <c r="J110" s="81"/>
      <c r="K110" s="112"/>
      <c r="L110" s="661"/>
      <c r="M110" s="664"/>
    </row>
    <row r="111" spans="1:16" s="70" customFormat="1" ht="23.4" customHeight="1" x14ac:dyDescent="0.4">
      <c r="A111" s="110"/>
      <c r="B111" s="60"/>
      <c r="D111" s="82" t="s">
        <v>503</v>
      </c>
      <c r="E111" s="82" t="s">
        <v>297</v>
      </c>
      <c r="F111" s="97" t="s">
        <v>167</v>
      </c>
      <c r="G111" s="97" t="s">
        <v>167</v>
      </c>
      <c r="H111" s="97" t="s">
        <v>167</v>
      </c>
      <c r="I111" s="375" t="s">
        <v>167</v>
      </c>
      <c r="J111" s="81"/>
      <c r="K111" s="112"/>
      <c r="L111" s="661"/>
      <c r="M111" s="664"/>
    </row>
    <row r="112" spans="1:16" s="70" customFormat="1" ht="25.95" customHeight="1" x14ac:dyDescent="0.4">
      <c r="A112" s="110"/>
      <c r="B112" s="60"/>
      <c r="D112" s="82" t="s">
        <v>503</v>
      </c>
      <c r="E112" s="82" t="s">
        <v>298</v>
      </c>
      <c r="F112" s="97" t="s">
        <v>167</v>
      </c>
      <c r="G112" s="369">
        <v>0.35</v>
      </c>
      <c r="H112" s="376">
        <v>0.83</v>
      </c>
      <c r="I112" s="331">
        <f>((H112-G112)/G112)</f>
        <v>1.3714285714285714</v>
      </c>
      <c r="J112" s="81"/>
      <c r="K112" s="112"/>
      <c r="L112" s="661"/>
      <c r="M112" s="664"/>
    </row>
    <row r="113" spans="1:13" s="70" customFormat="1" ht="31.95" customHeight="1" x14ac:dyDescent="0.4">
      <c r="A113" s="110"/>
      <c r="B113" s="60"/>
      <c r="D113" s="82" t="s">
        <v>503</v>
      </c>
      <c r="E113" s="82" t="s">
        <v>504</v>
      </c>
      <c r="F113" s="97" t="s">
        <v>167</v>
      </c>
      <c r="G113" s="369">
        <v>0.81</v>
      </c>
      <c r="H113" s="369">
        <v>0.96</v>
      </c>
      <c r="I113" s="331">
        <f t="shared" ref="I113:I136" si="5">((H113-G113)/G113)</f>
        <v>0.18518518518518506</v>
      </c>
      <c r="J113" s="81"/>
      <c r="K113" s="112"/>
      <c r="L113" s="661"/>
      <c r="M113" s="664"/>
    </row>
    <row r="114" spans="1:13" s="70" customFormat="1" ht="31.2" customHeight="1" x14ac:dyDescent="0.4">
      <c r="A114" s="110"/>
      <c r="B114" s="60"/>
      <c r="D114" s="82" t="s">
        <v>503</v>
      </c>
      <c r="E114" s="82" t="s">
        <v>300</v>
      </c>
      <c r="F114" s="97" t="s">
        <v>167</v>
      </c>
      <c r="G114" s="377">
        <v>0.98</v>
      </c>
      <c r="H114" s="369">
        <v>0.98</v>
      </c>
      <c r="I114" s="331">
        <f t="shared" si="5"/>
        <v>0</v>
      </c>
      <c r="J114" s="81"/>
      <c r="K114" s="112"/>
      <c r="L114" s="112"/>
    </row>
    <row r="115" spans="1:13" s="70" customFormat="1" ht="27.6" customHeight="1" x14ac:dyDescent="0.4">
      <c r="A115" s="110"/>
      <c r="B115" s="60"/>
      <c r="D115" s="82" t="s">
        <v>503</v>
      </c>
      <c r="E115" s="82" t="s">
        <v>505</v>
      </c>
      <c r="F115" s="97" t="s">
        <v>167</v>
      </c>
      <c r="G115" s="369">
        <v>0.35</v>
      </c>
      <c r="H115" s="369">
        <v>0.92</v>
      </c>
      <c r="I115" s="331">
        <f t="shared" si="5"/>
        <v>1.6285714285714288</v>
      </c>
      <c r="J115" s="81"/>
      <c r="K115" s="661"/>
      <c r="L115" s="112"/>
      <c r="M115" s="664"/>
    </row>
    <row r="116" spans="1:13" s="70" customFormat="1" ht="25.95" customHeight="1" x14ac:dyDescent="0.4">
      <c r="A116" s="110"/>
      <c r="B116" s="60"/>
      <c r="D116" s="82" t="s">
        <v>503</v>
      </c>
      <c r="E116" s="82" t="s">
        <v>302</v>
      </c>
      <c r="F116" s="97" t="s">
        <v>167</v>
      </c>
      <c r="G116" s="369">
        <v>0.69</v>
      </c>
      <c r="H116" s="369">
        <v>0.92</v>
      </c>
      <c r="I116" s="331">
        <f t="shared" si="5"/>
        <v>0.33333333333333348</v>
      </c>
      <c r="J116" s="81"/>
      <c r="K116" s="661"/>
      <c r="L116" s="112"/>
      <c r="M116" s="664"/>
    </row>
    <row r="117" spans="1:13" s="70" customFormat="1" ht="27.6" customHeight="1" x14ac:dyDescent="0.4">
      <c r="A117" s="110"/>
      <c r="B117" s="60"/>
      <c r="D117" s="82" t="s">
        <v>503</v>
      </c>
      <c r="E117" s="82" t="s">
        <v>506</v>
      </c>
      <c r="F117" s="97" t="s">
        <v>167</v>
      </c>
      <c r="G117" s="97" t="s">
        <v>167</v>
      </c>
      <c r="H117" s="97" t="s">
        <v>167</v>
      </c>
      <c r="I117" s="378" t="s">
        <v>167</v>
      </c>
      <c r="J117" s="81"/>
      <c r="K117" s="661"/>
      <c r="L117" s="112"/>
      <c r="M117" s="664"/>
    </row>
    <row r="118" spans="1:13" s="70" customFormat="1" ht="118.95" customHeight="1" x14ac:dyDescent="0.4">
      <c r="A118" s="110"/>
      <c r="B118" s="60"/>
      <c r="D118" s="82" t="s">
        <v>503</v>
      </c>
      <c r="E118" s="82" t="s">
        <v>305</v>
      </c>
      <c r="F118" s="97" t="s">
        <v>167</v>
      </c>
      <c r="G118" s="97" t="s">
        <v>167</v>
      </c>
      <c r="H118" s="373" t="s">
        <v>167</v>
      </c>
      <c r="I118" s="378" t="s">
        <v>167</v>
      </c>
      <c r="J118" s="148" t="s">
        <v>451</v>
      </c>
      <c r="K118" s="661"/>
      <c r="L118" s="112"/>
      <c r="M118" s="664"/>
    </row>
    <row r="119" spans="1:13" s="70" customFormat="1" ht="30" customHeight="1" x14ac:dyDescent="0.4">
      <c r="A119" s="110"/>
      <c r="B119" s="60"/>
      <c r="D119" s="82" t="s">
        <v>503</v>
      </c>
      <c r="E119" s="81" t="s">
        <v>508</v>
      </c>
      <c r="F119" s="97" t="s">
        <v>167</v>
      </c>
      <c r="G119" s="97" t="s">
        <v>167</v>
      </c>
      <c r="H119" s="373" t="s">
        <v>167</v>
      </c>
      <c r="I119" s="378" t="s">
        <v>167</v>
      </c>
      <c r="J119" s="81"/>
      <c r="K119" s="661"/>
      <c r="L119" s="661"/>
      <c r="M119" s="664"/>
    </row>
    <row r="120" spans="1:13" s="70" customFormat="1" ht="28.95" customHeight="1" x14ac:dyDescent="0.4">
      <c r="A120" s="110"/>
      <c r="B120" s="60"/>
      <c r="D120" s="177" t="s">
        <v>516</v>
      </c>
      <c r="E120" s="112"/>
      <c r="F120" s="112"/>
      <c r="H120" s="112"/>
      <c r="I120" s="203"/>
      <c r="J120" s="117"/>
      <c r="K120" s="661"/>
      <c r="L120" s="661"/>
      <c r="M120" s="664"/>
    </row>
    <row r="121" spans="1:13" s="70" customFormat="1" ht="28.95" customHeight="1" x14ac:dyDescent="0.4">
      <c r="A121" s="110"/>
      <c r="B121" s="60"/>
      <c r="D121" s="82" t="s">
        <v>503</v>
      </c>
      <c r="E121" s="82" t="s">
        <v>297</v>
      </c>
      <c r="F121" s="97" t="s">
        <v>167</v>
      </c>
      <c r="G121" s="97" t="s">
        <v>167</v>
      </c>
      <c r="H121" s="97" t="s">
        <v>167</v>
      </c>
      <c r="I121" s="379" t="s">
        <v>167</v>
      </c>
      <c r="J121" s="81"/>
      <c r="K121" s="661"/>
      <c r="L121" s="661"/>
      <c r="M121" s="664"/>
    </row>
    <row r="122" spans="1:13" s="70" customFormat="1" ht="30" customHeight="1" x14ac:dyDescent="0.4">
      <c r="A122" s="110"/>
      <c r="B122" s="60"/>
      <c r="D122" s="82" t="s">
        <v>503</v>
      </c>
      <c r="E122" s="82" t="s">
        <v>298</v>
      </c>
      <c r="F122" s="97" t="s">
        <v>167</v>
      </c>
      <c r="G122" s="97">
        <v>0.53</v>
      </c>
      <c r="H122" s="97">
        <v>0.83</v>
      </c>
      <c r="I122" s="331">
        <f t="shared" si="5"/>
        <v>0.56603773584905648</v>
      </c>
      <c r="J122" s="81"/>
      <c r="K122" s="661"/>
      <c r="L122" s="112"/>
      <c r="M122" s="664"/>
    </row>
    <row r="123" spans="1:13" s="70" customFormat="1" ht="34.200000000000003" customHeight="1" x14ac:dyDescent="0.4">
      <c r="A123" s="110"/>
      <c r="B123" s="60"/>
      <c r="D123" s="82" t="s">
        <v>503</v>
      </c>
      <c r="E123" s="82" t="s">
        <v>504</v>
      </c>
      <c r="F123" s="97" t="s">
        <v>167</v>
      </c>
      <c r="G123" s="97">
        <v>0.48</v>
      </c>
      <c r="H123" s="97">
        <v>0.85</v>
      </c>
      <c r="I123" s="331">
        <f t="shared" si="5"/>
        <v>0.77083333333333337</v>
      </c>
      <c r="J123" s="81"/>
      <c r="K123" s="661"/>
      <c r="L123" s="112"/>
      <c r="M123" s="664"/>
    </row>
    <row r="124" spans="1:13" s="70" customFormat="1" ht="27.6" customHeight="1" x14ac:dyDescent="0.4">
      <c r="A124" s="110"/>
      <c r="B124" s="60"/>
      <c r="D124" s="82" t="s">
        <v>503</v>
      </c>
      <c r="E124" s="82" t="s">
        <v>300</v>
      </c>
      <c r="F124" s="97" t="s">
        <v>167</v>
      </c>
      <c r="G124" s="97">
        <v>1.04</v>
      </c>
      <c r="H124" s="97">
        <v>1.03</v>
      </c>
      <c r="I124" s="331">
        <f t="shared" si="5"/>
        <v>-9.6153846153846229E-3</v>
      </c>
      <c r="J124" s="81"/>
      <c r="K124" s="661"/>
      <c r="L124" s="112"/>
      <c r="M124" s="664"/>
    </row>
    <row r="125" spans="1:13" s="70" customFormat="1" ht="30" customHeight="1" x14ac:dyDescent="0.4">
      <c r="A125" s="110"/>
      <c r="B125" s="60"/>
      <c r="D125" s="82" t="s">
        <v>503</v>
      </c>
      <c r="E125" s="82" t="s">
        <v>505</v>
      </c>
      <c r="F125" s="97" t="s">
        <v>167</v>
      </c>
      <c r="G125" s="97">
        <v>0.74</v>
      </c>
      <c r="H125" s="97">
        <v>0.92</v>
      </c>
      <c r="I125" s="331">
        <f t="shared" si="5"/>
        <v>0.24324324324324331</v>
      </c>
      <c r="J125" s="81"/>
      <c r="K125" s="661"/>
      <c r="L125" s="112"/>
      <c r="M125" s="664"/>
    </row>
    <row r="126" spans="1:13" s="70" customFormat="1" ht="30" customHeight="1" x14ac:dyDescent="0.4">
      <c r="A126" s="110"/>
      <c r="B126" s="60"/>
      <c r="D126" s="82" t="s">
        <v>503</v>
      </c>
      <c r="E126" s="82" t="s">
        <v>302</v>
      </c>
      <c r="F126" s="97" t="s">
        <v>167</v>
      </c>
      <c r="G126" s="97">
        <v>0.98</v>
      </c>
      <c r="H126" s="97">
        <v>0.85</v>
      </c>
      <c r="I126" s="331">
        <f t="shared" si="5"/>
        <v>-0.1326530612244898</v>
      </c>
      <c r="J126" s="81"/>
      <c r="K126" s="661"/>
      <c r="L126" s="112"/>
      <c r="M126" s="664"/>
    </row>
    <row r="127" spans="1:13" s="70" customFormat="1" ht="30" customHeight="1" x14ac:dyDescent="0.4">
      <c r="A127" s="110"/>
      <c r="B127" s="60"/>
      <c r="D127" s="82" t="s">
        <v>503</v>
      </c>
      <c r="E127" s="82" t="s">
        <v>506</v>
      </c>
      <c r="F127" s="97" t="s">
        <v>167</v>
      </c>
      <c r="G127" s="97" t="s">
        <v>167</v>
      </c>
      <c r="H127" s="97" t="s">
        <v>167</v>
      </c>
      <c r="I127" s="378" t="s">
        <v>167</v>
      </c>
      <c r="J127" s="81"/>
      <c r="K127" s="661"/>
      <c r="L127" s="112"/>
      <c r="M127" s="664"/>
    </row>
    <row r="128" spans="1:13" s="70" customFormat="1" ht="109.2" customHeight="1" x14ac:dyDescent="0.4">
      <c r="A128" s="110"/>
      <c r="B128" s="60"/>
      <c r="D128" s="82" t="s">
        <v>503</v>
      </c>
      <c r="E128" s="82" t="s">
        <v>305</v>
      </c>
      <c r="F128" s="97" t="s">
        <v>167</v>
      </c>
      <c r="G128" s="97">
        <v>1</v>
      </c>
      <c r="H128" s="97" t="s">
        <v>167</v>
      </c>
      <c r="I128" s="378" t="s">
        <v>167</v>
      </c>
      <c r="J128" s="148" t="s">
        <v>451</v>
      </c>
      <c r="K128" s="661"/>
      <c r="L128" s="112"/>
      <c r="M128" s="664"/>
    </row>
    <row r="129" spans="1:13" s="70" customFormat="1" ht="27" customHeight="1" x14ac:dyDescent="0.4">
      <c r="A129" s="110"/>
      <c r="B129" s="60"/>
      <c r="D129" s="82" t="s">
        <v>503</v>
      </c>
      <c r="E129" s="81" t="s">
        <v>508</v>
      </c>
      <c r="F129" s="97" t="s">
        <v>167</v>
      </c>
      <c r="G129" s="97">
        <v>0.98</v>
      </c>
      <c r="H129" s="97">
        <v>1.06</v>
      </c>
      <c r="I129" s="331">
        <f t="shared" si="5"/>
        <v>8.1632653061224567E-2</v>
      </c>
      <c r="J129" s="81"/>
      <c r="K129" s="661"/>
      <c r="L129" s="112"/>
      <c r="M129" s="664"/>
    </row>
    <row r="130" spans="1:13" s="70" customFormat="1" ht="22.2" customHeight="1" x14ac:dyDescent="0.4">
      <c r="A130" s="110"/>
      <c r="B130" s="60"/>
      <c r="D130" s="177" t="s">
        <v>517</v>
      </c>
      <c r="E130" s="112"/>
      <c r="F130" s="112"/>
      <c r="H130" s="112"/>
      <c r="I130" s="203"/>
      <c r="J130" s="117"/>
      <c r="K130" s="661"/>
      <c r="L130" s="112"/>
      <c r="M130" s="664"/>
    </row>
    <row r="131" spans="1:13" s="70" customFormat="1" ht="23.4" customHeight="1" x14ac:dyDescent="0.4">
      <c r="A131" s="110"/>
      <c r="B131" s="60"/>
      <c r="D131" s="82" t="s">
        <v>503</v>
      </c>
      <c r="E131" s="82" t="s">
        <v>297</v>
      </c>
      <c r="F131" s="97" t="s">
        <v>167</v>
      </c>
      <c r="G131" s="97" t="s">
        <v>167</v>
      </c>
      <c r="H131" s="97" t="s">
        <v>167</v>
      </c>
      <c r="I131" s="379" t="s">
        <v>167</v>
      </c>
      <c r="J131" s="81"/>
      <c r="K131" s="661"/>
      <c r="L131" s="661"/>
      <c r="M131" s="664"/>
    </row>
    <row r="132" spans="1:13" s="70" customFormat="1" ht="31.95" customHeight="1" x14ac:dyDescent="0.4">
      <c r="A132" s="110"/>
      <c r="B132" s="60"/>
      <c r="D132" s="82" t="s">
        <v>503</v>
      </c>
      <c r="E132" s="82" t="s">
        <v>298</v>
      </c>
      <c r="F132" s="97" t="s">
        <v>167</v>
      </c>
      <c r="G132" s="97">
        <v>0.61</v>
      </c>
      <c r="H132" s="97">
        <v>0.69</v>
      </c>
      <c r="I132" s="331">
        <f t="shared" si="5"/>
        <v>0.13114754098360648</v>
      </c>
      <c r="J132" s="81"/>
      <c r="K132" s="661"/>
      <c r="L132" s="661"/>
      <c r="M132" s="664"/>
    </row>
    <row r="133" spans="1:13" s="70" customFormat="1" ht="25.95" customHeight="1" x14ac:dyDescent="0.4">
      <c r="A133" s="110"/>
      <c r="B133" s="60"/>
      <c r="D133" s="82" t="s">
        <v>503</v>
      </c>
      <c r="E133" s="82" t="s">
        <v>504</v>
      </c>
      <c r="F133" s="97" t="s">
        <v>167</v>
      </c>
      <c r="G133" s="97">
        <v>0.97</v>
      </c>
      <c r="H133" s="97">
        <v>0.95</v>
      </c>
      <c r="I133" s="331">
        <f t="shared" si="5"/>
        <v>-2.0618556701030948E-2</v>
      </c>
      <c r="J133" s="81"/>
      <c r="K133" s="661"/>
      <c r="L133" s="661"/>
      <c r="M133" s="664"/>
    </row>
    <row r="134" spans="1:13" s="70" customFormat="1" ht="23.4" customHeight="1" x14ac:dyDescent="0.4">
      <c r="A134" s="110"/>
      <c r="B134" s="60"/>
      <c r="D134" s="82" t="s">
        <v>503</v>
      </c>
      <c r="E134" s="82" t="s">
        <v>300</v>
      </c>
      <c r="F134" s="97" t="s">
        <v>167</v>
      </c>
      <c r="G134" s="97">
        <v>0.98</v>
      </c>
      <c r="H134" s="97">
        <v>1.05</v>
      </c>
      <c r="I134" s="331">
        <f t="shared" si="5"/>
        <v>7.1428571428571494E-2</v>
      </c>
      <c r="J134" s="81"/>
      <c r="K134" s="661"/>
      <c r="L134" s="661"/>
      <c r="M134" s="664"/>
    </row>
    <row r="135" spans="1:13" s="70" customFormat="1" ht="29.4" customHeight="1" x14ac:dyDescent="0.4">
      <c r="A135" s="110"/>
      <c r="B135" s="60"/>
      <c r="D135" s="82" t="s">
        <v>503</v>
      </c>
      <c r="E135" s="82" t="s">
        <v>505</v>
      </c>
      <c r="F135" s="97" t="s">
        <v>167</v>
      </c>
      <c r="G135" s="97">
        <v>0.85</v>
      </c>
      <c r="H135" s="97">
        <v>0.8</v>
      </c>
      <c r="I135" s="331">
        <f t="shared" si="5"/>
        <v>-5.8823529411764629E-2</v>
      </c>
      <c r="J135" s="81"/>
      <c r="K135" s="661"/>
      <c r="L135" s="661"/>
      <c r="M135" s="664"/>
    </row>
    <row r="136" spans="1:13" s="70" customFormat="1" ht="25.95" customHeight="1" x14ac:dyDescent="0.4">
      <c r="A136" s="110"/>
      <c r="B136" s="60"/>
      <c r="D136" s="82" t="s">
        <v>503</v>
      </c>
      <c r="E136" s="82" t="s">
        <v>302</v>
      </c>
      <c r="F136" s="97" t="s">
        <v>167</v>
      </c>
      <c r="G136" s="97">
        <v>0.91</v>
      </c>
      <c r="H136" s="97">
        <v>0.85</v>
      </c>
      <c r="I136" s="331">
        <f t="shared" si="5"/>
        <v>-6.5934065934065991E-2</v>
      </c>
      <c r="J136" s="81"/>
      <c r="K136" s="661"/>
      <c r="L136" s="661"/>
      <c r="M136" s="664"/>
    </row>
    <row r="137" spans="1:13" s="70" customFormat="1" ht="30" customHeight="1" x14ac:dyDescent="0.4">
      <c r="A137" s="110"/>
      <c r="B137" s="60"/>
      <c r="D137" s="82" t="s">
        <v>503</v>
      </c>
      <c r="E137" s="82" t="s">
        <v>506</v>
      </c>
      <c r="F137" s="97" t="s">
        <v>167</v>
      </c>
      <c r="G137" s="97" t="s">
        <v>167</v>
      </c>
      <c r="H137" s="97" t="s">
        <v>167</v>
      </c>
      <c r="I137" s="378" t="s">
        <v>167</v>
      </c>
      <c r="J137" s="81"/>
      <c r="K137" s="661"/>
      <c r="L137" s="112"/>
      <c r="M137" s="664"/>
    </row>
    <row r="138" spans="1:13" s="70" customFormat="1" ht="117.6" customHeight="1" x14ac:dyDescent="0.4">
      <c r="A138" s="110"/>
      <c r="B138" s="60"/>
      <c r="D138" s="82" t="s">
        <v>503</v>
      </c>
      <c r="E138" s="82" t="s">
        <v>305</v>
      </c>
      <c r="F138" s="97" t="s">
        <v>167</v>
      </c>
      <c r="G138" s="97">
        <v>1</v>
      </c>
      <c r="H138" s="97" t="s">
        <v>167</v>
      </c>
      <c r="I138" s="378" t="s">
        <v>167</v>
      </c>
      <c r="J138" s="148" t="s">
        <v>451</v>
      </c>
      <c r="K138" s="661"/>
      <c r="L138" s="112"/>
      <c r="M138" s="664"/>
    </row>
    <row r="139" spans="1:13" s="70" customFormat="1" ht="30" customHeight="1" x14ac:dyDescent="0.4">
      <c r="A139" s="110"/>
      <c r="B139" s="60"/>
      <c r="D139" s="82" t="s">
        <v>503</v>
      </c>
      <c r="E139" s="81" t="s">
        <v>508</v>
      </c>
      <c r="F139" s="97" t="s">
        <v>167</v>
      </c>
      <c r="G139" s="97" t="s">
        <v>167</v>
      </c>
      <c r="H139" s="97" t="s">
        <v>167</v>
      </c>
      <c r="I139" s="378" t="s">
        <v>167</v>
      </c>
      <c r="J139" s="81"/>
      <c r="K139" s="661"/>
      <c r="L139" s="112"/>
      <c r="M139" s="664"/>
    </row>
    <row r="140" spans="1:13" s="70" customFormat="1" ht="19.95" customHeight="1" x14ac:dyDescent="0.4">
      <c r="A140" s="110"/>
      <c r="B140" s="60"/>
      <c r="D140" s="177" t="s">
        <v>518</v>
      </c>
      <c r="E140" s="112"/>
      <c r="F140" s="112"/>
      <c r="H140" s="112"/>
      <c r="I140" s="115"/>
      <c r="J140" s="117"/>
      <c r="K140" s="661"/>
      <c r="L140" s="112"/>
      <c r="M140" s="664"/>
    </row>
    <row r="141" spans="1:13" s="70" customFormat="1" ht="30" customHeight="1" x14ac:dyDescent="0.4">
      <c r="A141" s="110"/>
      <c r="B141" s="60"/>
      <c r="D141" s="82" t="s">
        <v>503</v>
      </c>
      <c r="E141" s="82" t="s">
        <v>297</v>
      </c>
      <c r="F141" s="97" t="s">
        <v>167</v>
      </c>
      <c r="G141" s="97">
        <v>1</v>
      </c>
      <c r="H141" s="97" t="s">
        <v>167</v>
      </c>
      <c r="I141" s="379" t="s">
        <v>167</v>
      </c>
      <c r="J141" s="81"/>
      <c r="K141" s="661"/>
      <c r="L141" s="661"/>
      <c r="M141" s="664"/>
    </row>
    <row r="142" spans="1:13" s="70" customFormat="1" ht="30" customHeight="1" x14ac:dyDescent="0.4">
      <c r="A142" s="110"/>
      <c r="B142" s="60"/>
      <c r="D142" s="82" t="s">
        <v>503</v>
      </c>
      <c r="E142" s="82" t="s">
        <v>298</v>
      </c>
      <c r="F142" s="97" t="s">
        <v>167</v>
      </c>
      <c r="G142" s="97">
        <v>1</v>
      </c>
      <c r="H142" s="97">
        <v>0.72</v>
      </c>
      <c r="I142" s="331">
        <f t="shared" ref="I142:I161" si="6">((H142-G142)/G142)</f>
        <v>-0.28000000000000003</v>
      </c>
      <c r="J142" s="81"/>
      <c r="K142" s="661"/>
      <c r="L142" s="661"/>
      <c r="M142" s="664"/>
    </row>
    <row r="143" spans="1:13" s="70" customFormat="1" ht="30" customHeight="1" x14ac:dyDescent="0.4">
      <c r="A143" s="110"/>
      <c r="B143" s="60"/>
      <c r="D143" s="82" t="s">
        <v>503</v>
      </c>
      <c r="E143" s="82" t="s">
        <v>504</v>
      </c>
      <c r="F143" s="97" t="s">
        <v>167</v>
      </c>
      <c r="G143" s="97">
        <v>1</v>
      </c>
      <c r="H143" s="97">
        <v>0.98</v>
      </c>
      <c r="I143" s="331">
        <f t="shared" si="6"/>
        <v>-2.0000000000000018E-2</v>
      </c>
      <c r="J143" s="81"/>
      <c r="K143" s="661"/>
      <c r="L143" s="661"/>
      <c r="M143" s="664"/>
    </row>
    <row r="144" spans="1:13" s="70" customFormat="1" ht="30" customHeight="1" x14ac:dyDescent="0.4">
      <c r="A144" s="110"/>
      <c r="B144" s="60"/>
      <c r="D144" s="82" t="s">
        <v>503</v>
      </c>
      <c r="E144" s="82" t="s">
        <v>300</v>
      </c>
      <c r="F144" s="97" t="s">
        <v>167</v>
      </c>
      <c r="G144" s="97">
        <v>1</v>
      </c>
      <c r="H144" s="97">
        <v>0.74</v>
      </c>
      <c r="I144" s="331">
        <f t="shared" si="6"/>
        <v>-0.26</v>
      </c>
      <c r="J144" s="81"/>
      <c r="K144" s="661"/>
      <c r="L144" s="661"/>
      <c r="M144" s="664"/>
    </row>
    <row r="145" spans="1:13" s="70" customFormat="1" ht="30" customHeight="1" x14ac:dyDescent="0.4">
      <c r="A145" s="110"/>
      <c r="B145" s="60"/>
      <c r="D145" s="82" t="s">
        <v>503</v>
      </c>
      <c r="E145" s="82" t="s">
        <v>505</v>
      </c>
      <c r="F145" s="97" t="s">
        <v>167</v>
      </c>
      <c r="G145" s="97">
        <v>1</v>
      </c>
      <c r="H145" s="97">
        <v>0.96</v>
      </c>
      <c r="I145" s="331">
        <f t="shared" si="6"/>
        <v>-4.0000000000000036E-2</v>
      </c>
      <c r="J145" s="81"/>
      <c r="K145" s="661"/>
      <c r="L145" s="661"/>
      <c r="M145" s="664"/>
    </row>
    <row r="146" spans="1:13" s="70" customFormat="1" ht="30" customHeight="1" x14ac:dyDescent="0.4">
      <c r="A146" s="110"/>
      <c r="B146" s="60"/>
      <c r="D146" s="82" t="s">
        <v>503</v>
      </c>
      <c r="E146" s="82" t="s">
        <v>302</v>
      </c>
      <c r="F146" s="97" t="s">
        <v>167</v>
      </c>
      <c r="G146" s="97">
        <v>1</v>
      </c>
      <c r="H146" s="97">
        <v>0.9</v>
      </c>
      <c r="I146" s="331">
        <f t="shared" si="6"/>
        <v>-9.9999999999999978E-2</v>
      </c>
      <c r="J146" s="81"/>
      <c r="K146" s="661"/>
      <c r="L146" s="661"/>
      <c r="M146" s="664"/>
    </row>
    <row r="147" spans="1:13" s="70" customFormat="1" ht="27" customHeight="1" x14ac:dyDescent="0.4">
      <c r="A147" s="110"/>
      <c r="B147" s="60"/>
      <c r="D147" s="82" t="s">
        <v>503</v>
      </c>
      <c r="E147" s="82" t="s">
        <v>506</v>
      </c>
      <c r="F147" s="97" t="s">
        <v>167</v>
      </c>
      <c r="G147" s="97" t="s">
        <v>167</v>
      </c>
      <c r="H147" s="97" t="s">
        <v>167</v>
      </c>
      <c r="I147" s="378" t="s">
        <v>167</v>
      </c>
      <c r="J147" s="81"/>
      <c r="K147" s="661"/>
      <c r="L147" s="112"/>
      <c r="M147" s="664"/>
    </row>
    <row r="148" spans="1:13" s="70" customFormat="1" ht="150.6" customHeight="1" x14ac:dyDescent="0.4">
      <c r="A148" s="110"/>
      <c r="B148" s="60"/>
      <c r="D148" s="82" t="s">
        <v>503</v>
      </c>
      <c r="E148" s="82" t="s">
        <v>305</v>
      </c>
      <c r="F148" s="97" t="s">
        <v>167</v>
      </c>
      <c r="G148" s="97">
        <v>1</v>
      </c>
      <c r="H148" s="97" t="s">
        <v>167</v>
      </c>
      <c r="I148" s="378" t="s">
        <v>167</v>
      </c>
      <c r="J148" s="148" t="s">
        <v>451</v>
      </c>
      <c r="K148" s="661"/>
      <c r="L148" s="112"/>
      <c r="M148" s="664"/>
    </row>
    <row r="149" spans="1:13" s="70" customFormat="1" ht="28.95" customHeight="1" x14ac:dyDescent="0.4">
      <c r="A149" s="110"/>
      <c r="B149" s="60"/>
      <c r="D149" s="82" t="s">
        <v>503</v>
      </c>
      <c r="E149" s="81" t="s">
        <v>508</v>
      </c>
      <c r="F149" s="97" t="s">
        <v>167</v>
      </c>
      <c r="G149" s="97" t="s">
        <v>167</v>
      </c>
      <c r="H149" s="97">
        <v>0.87</v>
      </c>
      <c r="I149" s="378" t="s">
        <v>167</v>
      </c>
      <c r="J149" s="81"/>
      <c r="K149" s="661"/>
      <c r="L149" s="112"/>
      <c r="M149" s="664"/>
    </row>
    <row r="150" spans="1:13" s="70" customFormat="1" ht="68.400000000000006" customHeight="1" x14ac:dyDescent="0.4">
      <c r="A150" s="110"/>
      <c r="B150" s="60"/>
      <c r="C150" s="673" t="s">
        <v>519</v>
      </c>
      <c r="D150" s="674"/>
      <c r="E150" s="674"/>
      <c r="F150" s="674"/>
      <c r="G150" s="674"/>
      <c r="H150" s="674"/>
      <c r="I150" s="674"/>
      <c r="J150" s="674"/>
      <c r="K150" s="661"/>
      <c r="L150" s="112"/>
      <c r="M150" s="664"/>
    </row>
    <row r="151" spans="1:13" s="70" customFormat="1" ht="23.4" customHeight="1" x14ac:dyDescent="0.4">
      <c r="A151" s="110"/>
      <c r="B151" s="60"/>
      <c r="C151" s="105"/>
      <c r="D151" s="179" t="s">
        <v>520</v>
      </c>
      <c r="E151" s="380"/>
      <c r="F151" s="380"/>
      <c r="G151" s="105"/>
      <c r="H151" s="380"/>
      <c r="I151" s="381"/>
      <c r="J151" s="382"/>
      <c r="K151" s="661"/>
      <c r="L151" s="112"/>
      <c r="M151" s="664"/>
    </row>
    <row r="152" spans="1:13" s="70" customFormat="1" ht="42" customHeight="1" x14ac:dyDescent="0.4">
      <c r="A152" s="110"/>
      <c r="B152" s="60"/>
      <c r="C152" s="68"/>
      <c r="D152" s="294" t="s">
        <v>521</v>
      </c>
      <c r="E152" s="294" t="s">
        <v>522</v>
      </c>
      <c r="F152" s="383" t="s">
        <v>167</v>
      </c>
      <c r="G152" s="97">
        <v>100</v>
      </c>
      <c r="H152" s="97">
        <v>99</v>
      </c>
      <c r="I152" s="384" t="s">
        <v>523</v>
      </c>
      <c r="J152" s="588"/>
      <c r="K152" s="661"/>
      <c r="L152" s="112"/>
      <c r="M152" s="664"/>
    </row>
    <row r="153" spans="1:13" s="70" customFormat="1" ht="42.6" customHeight="1" x14ac:dyDescent="0.4">
      <c r="A153" s="110"/>
      <c r="B153" s="60"/>
      <c r="C153" s="68"/>
      <c r="D153" s="290" t="s">
        <v>521</v>
      </c>
      <c r="E153" s="290" t="s">
        <v>524</v>
      </c>
      <c r="F153" s="383" t="s">
        <v>167</v>
      </c>
      <c r="G153" s="97">
        <v>100</v>
      </c>
      <c r="H153" s="97">
        <v>97</v>
      </c>
      <c r="I153" s="384" t="s">
        <v>525</v>
      </c>
      <c r="J153" s="588"/>
      <c r="K153" s="661"/>
      <c r="L153" s="112"/>
      <c r="M153" s="664"/>
    </row>
    <row r="154" spans="1:13" s="70" customFormat="1" ht="52.2" customHeight="1" x14ac:dyDescent="0.4">
      <c r="A154" s="110"/>
      <c r="B154" s="60"/>
      <c r="C154" s="68"/>
      <c r="D154" s="290" t="s">
        <v>521</v>
      </c>
      <c r="E154" s="294" t="s">
        <v>526</v>
      </c>
      <c r="F154" s="383" t="s">
        <v>167</v>
      </c>
      <c r="G154" s="97" t="s">
        <v>167</v>
      </c>
      <c r="H154" s="295">
        <v>71</v>
      </c>
      <c r="I154" s="384" t="s">
        <v>167</v>
      </c>
      <c r="J154" s="704" t="s">
        <v>527</v>
      </c>
      <c r="K154" s="661"/>
      <c r="L154" s="112"/>
      <c r="M154" s="664"/>
    </row>
    <row r="155" spans="1:13" s="70" customFormat="1" ht="55.95" customHeight="1" x14ac:dyDescent="0.4">
      <c r="A155" s="110"/>
      <c r="B155" s="60"/>
      <c r="D155" s="290" t="s">
        <v>521</v>
      </c>
      <c r="E155" s="294" t="s">
        <v>526</v>
      </c>
      <c r="F155" s="383" t="s">
        <v>167</v>
      </c>
      <c r="G155" s="97" t="s">
        <v>167</v>
      </c>
      <c r="H155" s="302">
        <v>42</v>
      </c>
      <c r="I155" s="384" t="s">
        <v>167</v>
      </c>
      <c r="J155" s="705"/>
      <c r="K155" s="661"/>
      <c r="L155" s="112"/>
      <c r="M155" s="664"/>
    </row>
    <row r="156" spans="1:13" s="70" customFormat="1" ht="54" customHeight="1" x14ac:dyDescent="0.4">
      <c r="A156" s="110"/>
      <c r="B156" s="60"/>
      <c r="D156" s="290" t="s">
        <v>521</v>
      </c>
      <c r="E156" s="294" t="s">
        <v>528</v>
      </c>
      <c r="F156" s="383" t="s">
        <v>167</v>
      </c>
      <c r="G156" s="385">
        <v>100</v>
      </c>
      <c r="H156" s="386">
        <v>100</v>
      </c>
      <c r="I156" s="387" t="s">
        <v>529</v>
      </c>
      <c r="J156" s="588"/>
      <c r="K156" s="661"/>
      <c r="L156" s="112"/>
      <c r="M156" s="664"/>
    </row>
    <row r="157" spans="1:13" s="70" customFormat="1" ht="54" customHeight="1" x14ac:dyDescent="0.4">
      <c r="A157" s="110"/>
      <c r="B157" s="60"/>
      <c r="D157" s="290" t="s">
        <v>521</v>
      </c>
      <c r="E157" s="290" t="s">
        <v>530</v>
      </c>
      <c r="F157" s="383" t="s">
        <v>167</v>
      </c>
      <c r="G157" s="299">
        <v>100</v>
      </c>
      <c r="H157" s="388">
        <v>100</v>
      </c>
      <c r="I157" s="387" t="s">
        <v>529</v>
      </c>
      <c r="J157" s="588"/>
      <c r="K157" s="661"/>
      <c r="L157" s="112"/>
      <c r="M157" s="664"/>
    </row>
    <row r="158" spans="1:13" s="70" customFormat="1" ht="54" customHeight="1" x14ac:dyDescent="0.4">
      <c r="A158" s="110"/>
      <c r="B158" s="60"/>
      <c r="D158" s="290" t="s">
        <v>521</v>
      </c>
      <c r="E158" s="294" t="s">
        <v>531</v>
      </c>
      <c r="F158" s="383" t="s">
        <v>167</v>
      </c>
      <c r="G158" s="385" t="s">
        <v>167</v>
      </c>
      <c r="H158" s="386">
        <v>100</v>
      </c>
      <c r="I158" s="387" t="s">
        <v>167</v>
      </c>
      <c r="J158" s="704" t="s">
        <v>527</v>
      </c>
      <c r="K158" s="661"/>
      <c r="L158" s="112"/>
      <c r="M158" s="664"/>
    </row>
    <row r="159" spans="1:13" s="70" customFormat="1" ht="56.4" customHeight="1" x14ac:dyDescent="0.4">
      <c r="A159" s="110"/>
      <c r="B159" s="60"/>
      <c r="D159" s="82" t="s">
        <v>521</v>
      </c>
      <c r="E159" s="389" t="s">
        <v>531</v>
      </c>
      <c r="F159" s="383" t="s">
        <v>167</v>
      </c>
      <c r="G159" s="587" t="s">
        <v>167</v>
      </c>
      <c r="H159" s="390">
        <v>95.45</v>
      </c>
      <c r="I159" s="391" t="s">
        <v>167</v>
      </c>
      <c r="J159" s="705"/>
      <c r="K159" s="661"/>
      <c r="L159" s="112"/>
      <c r="M159" s="664"/>
    </row>
    <row r="160" spans="1:13" s="70" customFormat="1" ht="22.95" customHeight="1" x14ac:dyDescent="0.4">
      <c r="A160" s="110"/>
      <c r="B160" s="60"/>
      <c r="C160" s="105"/>
      <c r="D160" s="179" t="s">
        <v>532</v>
      </c>
      <c r="E160" s="380"/>
      <c r="F160" s="380"/>
      <c r="G160" s="105"/>
      <c r="H160" s="380"/>
      <c r="I160" s="381"/>
      <c r="J160" s="382"/>
      <c r="K160" s="112"/>
      <c r="L160" s="112"/>
    </row>
    <row r="161" spans="1:13" s="70" customFormat="1" ht="30.6" customHeight="1" x14ac:dyDescent="0.4">
      <c r="A161" s="110"/>
      <c r="B161" s="60"/>
      <c r="D161" s="82" t="s">
        <v>533</v>
      </c>
      <c r="E161" s="82" t="s">
        <v>534</v>
      </c>
      <c r="F161" s="97" t="s">
        <v>167</v>
      </c>
      <c r="G161" s="172">
        <v>1039737.16</v>
      </c>
      <c r="H161" s="97">
        <v>1221502.6399999999</v>
      </c>
      <c r="I161" s="392">
        <f t="shared" si="6"/>
        <v>0.17481868205999279</v>
      </c>
      <c r="J161" s="81"/>
      <c r="K161" s="661"/>
      <c r="L161" s="661"/>
      <c r="M161" s="664"/>
    </row>
    <row r="162" spans="1:13" s="70" customFormat="1" ht="49.2" customHeight="1" x14ac:dyDescent="0.4">
      <c r="A162" s="110"/>
      <c r="B162" s="60"/>
      <c r="C162" s="673" t="s">
        <v>535</v>
      </c>
      <c r="D162" s="674"/>
      <c r="E162" s="674"/>
      <c r="F162" s="674"/>
      <c r="G162" s="674"/>
      <c r="H162" s="674"/>
      <c r="I162" s="674"/>
      <c r="J162" s="674"/>
      <c r="K162" s="661"/>
      <c r="L162" s="661"/>
      <c r="M162" s="664"/>
    </row>
    <row r="163" spans="1:13" s="70" customFormat="1" ht="60.75" customHeight="1" x14ac:dyDescent="0.4">
      <c r="A163" s="110"/>
      <c r="B163" s="58"/>
      <c r="D163" s="113"/>
      <c r="E163" s="112"/>
      <c r="F163" s="112"/>
      <c r="H163" s="112"/>
      <c r="I163" s="114"/>
      <c r="J163" s="117"/>
      <c r="K163" s="661"/>
      <c r="L163" s="661"/>
      <c r="M163" s="664"/>
    </row>
    <row r="164" spans="1:13" s="70" customFormat="1" ht="42" customHeight="1" x14ac:dyDescent="0.4">
      <c r="A164" s="110"/>
      <c r="B164" s="58"/>
      <c r="D164" s="113"/>
      <c r="E164" s="661"/>
      <c r="F164" s="661"/>
      <c r="H164" s="112"/>
      <c r="I164" s="114"/>
      <c r="J164" s="663"/>
      <c r="K164" s="661"/>
      <c r="L164" s="112"/>
      <c r="M164" s="664"/>
    </row>
    <row r="165" spans="1:13" s="70" customFormat="1" ht="42" customHeight="1" x14ac:dyDescent="0.4">
      <c r="A165" s="110"/>
      <c r="B165" s="58"/>
      <c r="D165" s="113"/>
      <c r="E165" s="661"/>
      <c r="F165" s="661"/>
      <c r="H165" s="112"/>
      <c r="I165" s="114"/>
      <c r="J165" s="663"/>
      <c r="K165" s="661"/>
      <c r="L165" s="112"/>
      <c r="M165" s="664"/>
    </row>
    <row r="166" spans="1:13" s="70" customFormat="1" ht="42" customHeight="1" x14ac:dyDescent="0.4">
      <c r="A166" s="110"/>
      <c r="B166" s="58"/>
      <c r="D166" s="113"/>
      <c r="E166" s="661"/>
      <c r="F166" s="661"/>
      <c r="H166" s="112"/>
      <c r="I166" s="114"/>
      <c r="J166" s="663"/>
      <c r="K166" s="661"/>
      <c r="L166" s="112"/>
      <c r="M166" s="664"/>
    </row>
    <row r="167" spans="1:13" s="70" customFormat="1" ht="152.69999999999999" customHeight="1" x14ac:dyDescent="0.4">
      <c r="A167" s="110"/>
      <c r="B167" s="58"/>
      <c r="D167" s="113"/>
      <c r="E167" s="661"/>
      <c r="F167" s="661"/>
      <c r="H167" s="112"/>
      <c r="I167" s="114"/>
      <c r="J167" s="663"/>
      <c r="K167" s="661"/>
      <c r="L167" s="112"/>
      <c r="M167" s="664"/>
    </row>
    <row r="168" spans="1:13" s="70" customFormat="1" ht="30" customHeight="1" x14ac:dyDescent="0.4">
      <c r="A168" s="110"/>
      <c r="B168" s="58"/>
      <c r="D168" s="113"/>
      <c r="E168" s="661"/>
      <c r="F168" s="661"/>
      <c r="H168" s="112"/>
      <c r="I168" s="114"/>
      <c r="J168" s="663"/>
      <c r="K168" s="661"/>
      <c r="L168" s="112"/>
      <c r="M168" s="664"/>
    </row>
    <row r="169" spans="1:13" s="70" customFormat="1" ht="30" customHeight="1" x14ac:dyDescent="0.4">
      <c r="A169" s="110"/>
      <c r="B169" s="58"/>
      <c r="D169" s="113"/>
      <c r="E169" s="661"/>
      <c r="F169" s="661"/>
      <c r="H169" s="112"/>
      <c r="I169" s="114"/>
      <c r="J169" s="663"/>
      <c r="K169" s="661"/>
      <c r="L169" s="112"/>
      <c r="M169" s="664"/>
    </row>
    <row r="170" spans="1:13" s="70" customFormat="1" ht="30" customHeight="1" x14ac:dyDescent="0.4">
      <c r="A170" s="110"/>
      <c r="B170" s="58"/>
      <c r="D170" s="113"/>
      <c r="E170" s="661"/>
      <c r="F170" s="661"/>
      <c r="H170" s="112"/>
      <c r="I170" s="206"/>
      <c r="J170" s="663"/>
      <c r="K170" s="661"/>
      <c r="L170" s="112"/>
      <c r="M170" s="664"/>
    </row>
    <row r="171" spans="1:13" s="70" customFormat="1" ht="30" customHeight="1" x14ac:dyDescent="0.4">
      <c r="A171" s="110"/>
      <c r="B171" s="58"/>
      <c r="D171" s="113"/>
      <c r="E171" s="661"/>
      <c r="F171" s="661"/>
      <c r="H171" s="112"/>
      <c r="I171" s="206"/>
      <c r="J171" s="663"/>
      <c r="K171" s="661"/>
      <c r="L171" s="112"/>
      <c r="M171" s="664"/>
    </row>
    <row r="172" spans="1:13" s="70" customFormat="1" ht="46.5" customHeight="1" x14ac:dyDescent="0.4">
      <c r="A172" s="110"/>
      <c r="B172" s="58"/>
      <c r="D172" s="113"/>
      <c r="E172" s="661"/>
      <c r="F172" s="661"/>
      <c r="H172" s="112"/>
      <c r="I172" s="206"/>
      <c r="J172" s="663"/>
      <c r="K172" s="661"/>
      <c r="L172" s="112"/>
      <c r="M172" s="664"/>
    </row>
    <row r="173" spans="1:13" s="70" customFormat="1" ht="56.25" customHeight="1" x14ac:dyDescent="0.4">
      <c r="A173" s="110"/>
      <c r="B173" s="58"/>
      <c r="D173" s="113"/>
      <c r="E173" s="661"/>
      <c r="F173" s="112"/>
      <c r="H173" s="112"/>
      <c r="I173" s="114"/>
      <c r="J173" s="663"/>
      <c r="K173" s="661"/>
      <c r="L173" s="112"/>
      <c r="M173" s="664"/>
    </row>
    <row r="174" spans="1:13" s="70" customFormat="1" ht="60" customHeight="1" x14ac:dyDescent="0.4">
      <c r="A174" s="110"/>
      <c r="B174" s="58"/>
      <c r="D174" s="113"/>
      <c r="E174" s="661"/>
      <c r="F174" s="112"/>
      <c r="H174" s="112"/>
      <c r="I174" s="114"/>
      <c r="J174" s="663"/>
      <c r="K174" s="661"/>
      <c r="L174" s="112"/>
      <c r="M174" s="664"/>
    </row>
    <row r="175" spans="1:13" s="70" customFormat="1" ht="60" customHeight="1" x14ac:dyDescent="0.4">
      <c r="A175" s="110"/>
      <c r="B175" s="58"/>
      <c r="D175" s="113"/>
      <c r="E175" s="661"/>
      <c r="F175" s="112"/>
      <c r="H175" s="112"/>
      <c r="I175" s="114"/>
      <c r="J175" s="663"/>
      <c r="K175" s="661"/>
      <c r="L175" s="112"/>
      <c r="M175" s="664"/>
    </row>
    <row r="176" spans="1:13" s="70" customFormat="1" ht="60" customHeight="1" x14ac:dyDescent="0.4">
      <c r="A176" s="110"/>
      <c r="B176" s="58"/>
      <c r="D176" s="113"/>
      <c r="E176" s="661"/>
      <c r="F176" s="112"/>
      <c r="H176" s="112"/>
      <c r="I176" s="207"/>
      <c r="J176" s="663"/>
      <c r="K176" s="661"/>
      <c r="L176" s="112"/>
      <c r="M176" s="664"/>
    </row>
    <row r="177" spans="1:13" s="70" customFormat="1" ht="30" customHeight="1" x14ac:dyDescent="0.4">
      <c r="A177" s="110"/>
      <c r="B177" s="58"/>
      <c r="D177" s="113"/>
      <c r="E177" s="661"/>
      <c r="F177" s="661"/>
      <c r="H177" s="112"/>
      <c r="I177" s="114"/>
      <c r="J177" s="663"/>
      <c r="K177" s="661"/>
      <c r="L177" s="112"/>
      <c r="M177" s="664"/>
    </row>
    <row r="178" spans="1:13" s="70" customFormat="1" ht="30" customHeight="1" x14ac:dyDescent="0.4">
      <c r="A178" s="110"/>
      <c r="B178" s="58"/>
      <c r="D178" s="113"/>
      <c r="E178" s="661"/>
      <c r="F178" s="661"/>
      <c r="H178" s="112"/>
      <c r="I178" s="114"/>
      <c r="J178" s="663"/>
      <c r="K178" s="661"/>
      <c r="L178" s="112"/>
      <c r="M178" s="664"/>
    </row>
    <row r="179" spans="1:13" s="70" customFormat="1" ht="30" customHeight="1" x14ac:dyDescent="0.4">
      <c r="A179" s="110"/>
      <c r="B179" s="58"/>
      <c r="D179" s="113"/>
      <c r="E179" s="661"/>
      <c r="F179" s="661"/>
      <c r="H179" s="112"/>
      <c r="I179" s="114"/>
      <c r="J179" s="663"/>
      <c r="K179" s="661"/>
      <c r="L179" s="112"/>
      <c r="M179" s="664"/>
    </row>
    <row r="180" spans="1:13" s="70" customFormat="1" ht="146.69999999999999" customHeight="1" x14ac:dyDescent="0.4">
      <c r="A180" s="110"/>
      <c r="B180" s="58"/>
      <c r="D180" s="113"/>
      <c r="E180" s="661"/>
      <c r="F180" s="112"/>
      <c r="H180" s="112"/>
      <c r="I180" s="114"/>
      <c r="J180" s="663"/>
      <c r="K180" s="661"/>
      <c r="L180" s="112"/>
      <c r="M180" s="664"/>
    </row>
    <row r="181" spans="1:13" s="70" customFormat="1" ht="30" customHeight="1" x14ac:dyDescent="0.4">
      <c r="A181" s="110"/>
      <c r="B181" s="58"/>
      <c r="D181" s="113"/>
      <c r="E181" s="661"/>
      <c r="F181" s="661"/>
      <c r="H181" s="112"/>
      <c r="I181" s="207"/>
      <c r="J181" s="663"/>
      <c r="K181" s="661"/>
      <c r="L181" s="112"/>
      <c r="M181" s="664"/>
    </row>
    <row r="182" spans="1:13" s="70" customFormat="1" ht="30" customHeight="1" x14ac:dyDescent="0.4">
      <c r="A182" s="110"/>
      <c r="B182" s="58"/>
      <c r="D182" s="113"/>
      <c r="E182" s="661"/>
      <c r="F182" s="661"/>
      <c r="H182" s="112"/>
      <c r="I182" s="207"/>
      <c r="J182" s="663"/>
      <c r="K182" s="661"/>
      <c r="L182" s="112"/>
      <c r="M182" s="664"/>
    </row>
    <row r="183" spans="1:13" s="70" customFormat="1" ht="30" customHeight="1" x14ac:dyDescent="0.4">
      <c r="A183" s="110"/>
      <c r="B183" s="58"/>
      <c r="D183" s="113"/>
      <c r="E183" s="661"/>
      <c r="F183" s="661"/>
      <c r="H183" s="112"/>
      <c r="I183" s="207"/>
      <c r="J183" s="663"/>
      <c r="K183" s="661"/>
      <c r="L183" s="112"/>
      <c r="M183" s="664"/>
    </row>
    <row r="184" spans="1:13" s="70" customFormat="1" ht="42" customHeight="1" x14ac:dyDescent="0.4">
      <c r="A184" s="110"/>
      <c r="B184" s="58"/>
      <c r="D184" s="113"/>
      <c r="E184" s="661"/>
      <c r="F184" s="661"/>
      <c r="H184" s="112"/>
      <c r="I184" s="206"/>
      <c r="J184" s="663"/>
      <c r="K184" s="661"/>
      <c r="L184" s="112"/>
      <c r="M184" s="664"/>
    </row>
    <row r="185" spans="1:13" s="70" customFormat="1" ht="42" customHeight="1" x14ac:dyDescent="0.4">
      <c r="A185" s="110"/>
      <c r="B185" s="58"/>
      <c r="D185" s="113"/>
      <c r="E185" s="661"/>
      <c r="F185" s="661"/>
      <c r="H185" s="112"/>
      <c r="I185" s="114"/>
      <c r="J185" s="663"/>
      <c r="K185" s="661"/>
      <c r="L185" s="112"/>
      <c r="M185" s="664"/>
    </row>
    <row r="186" spans="1:13" s="70" customFormat="1" ht="42" customHeight="1" x14ac:dyDescent="0.4">
      <c r="A186" s="110"/>
      <c r="B186" s="58"/>
      <c r="D186" s="113"/>
      <c r="E186" s="661"/>
      <c r="F186" s="661"/>
      <c r="H186" s="112"/>
      <c r="I186" s="114"/>
      <c r="J186" s="663"/>
      <c r="K186" s="661"/>
      <c r="L186" s="112"/>
      <c r="M186" s="664"/>
    </row>
    <row r="187" spans="1:13" s="70" customFormat="1" ht="30" customHeight="1" x14ac:dyDescent="0.4">
      <c r="A187" s="110"/>
      <c r="B187" s="58"/>
      <c r="D187" s="113"/>
      <c r="E187" s="661"/>
      <c r="F187" s="112"/>
      <c r="H187" s="112"/>
      <c r="I187" s="114"/>
      <c r="J187" s="663"/>
      <c r="K187" s="661"/>
      <c r="L187" s="661"/>
      <c r="M187" s="664"/>
    </row>
    <row r="188" spans="1:13" s="70" customFormat="1" ht="30" customHeight="1" x14ac:dyDescent="0.4">
      <c r="A188" s="110"/>
      <c r="B188" s="58"/>
      <c r="D188" s="113"/>
      <c r="E188" s="661"/>
      <c r="F188" s="112"/>
      <c r="H188" s="112"/>
      <c r="I188" s="114"/>
      <c r="J188" s="663"/>
      <c r="K188" s="661"/>
      <c r="L188" s="661"/>
      <c r="M188" s="664"/>
    </row>
    <row r="189" spans="1:13" s="70" customFormat="1" ht="30" customHeight="1" x14ac:dyDescent="0.4">
      <c r="A189" s="110"/>
      <c r="B189" s="58"/>
      <c r="D189" s="113"/>
      <c r="E189" s="661"/>
      <c r="F189" s="112"/>
      <c r="H189" s="112"/>
      <c r="I189" s="206"/>
      <c r="J189" s="663"/>
      <c r="K189" s="661"/>
      <c r="L189" s="661"/>
      <c r="M189" s="664"/>
    </row>
    <row r="190" spans="1:13" s="70" customFormat="1" ht="103.95" customHeight="1" x14ac:dyDescent="0.4">
      <c r="A190" s="110"/>
      <c r="B190" s="58"/>
      <c r="D190" s="113"/>
      <c r="E190" s="661"/>
      <c r="F190" s="661"/>
      <c r="H190" s="112"/>
      <c r="I190" s="114"/>
      <c r="J190" s="663"/>
      <c r="K190" s="661"/>
      <c r="L190" s="112"/>
      <c r="M190" s="664"/>
    </row>
    <row r="191" spans="1:13" s="70" customFormat="1" ht="70.2" customHeight="1" x14ac:dyDescent="0.4">
      <c r="A191" s="110"/>
      <c r="B191" s="58"/>
      <c r="D191" s="113"/>
      <c r="E191" s="661"/>
      <c r="F191" s="661"/>
      <c r="H191" s="112"/>
      <c r="I191" s="114"/>
      <c r="J191" s="663"/>
      <c r="K191" s="661"/>
      <c r="L191" s="112"/>
      <c r="M191" s="664"/>
    </row>
    <row r="192" spans="1:13" s="70" customFormat="1" ht="56.25" customHeight="1" x14ac:dyDescent="0.4">
      <c r="A192" s="110"/>
      <c r="B192" s="58"/>
      <c r="D192" s="113"/>
      <c r="E192" s="661"/>
      <c r="F192" s="661"/>
      <c r="H192" s="112"/>
      <c r="I192" s="114"/>
      <c r="J192" s="663"/>
      <c r="K192" s="661"/>
      <c r="L192" s="112"/>
      <c r="M192" s="664"/>
    </row>
    <row r="193" spans="1:24" s="70" customFormat="1" ht="56.25" customHeight="1" x14ac:dyDescent="0.4">
      <c r="A193" s="110"/>
      <c r="B193" s="58"/>
      <c r="D193" s="113"/>
      <c r="E193" s="661"/>
      <c r="F193" s="661"/>
      <c r="H193" s="112"/>
      <c r="I193" s="114"/>
      <c r="J193" s="663"/>
      <c r="K193" s="661"/>
      <c r="L193" s="112"/>
      <c r="M193" s="664"/>
    </row>
    <row r="194" spans="1:24" s="70" customFormat="1" ht="56.25" customHeight="1" x14ac:dyDescent="0.4">
      <c r="A194" s="110"/>
      <c r="B194" s="58"/>
      <c r="D194" s="113"/>
      <c r="E194" s="661"/>
      <c r="F194" s="661"/>
      <c r="H194" s="112"/>
      <c r="I194" s="114"/>
      <c r="J194" s="663"/>
      <c r="K194" s="661"/>
      <c r="L194" s="112"/>
      <c r="M194" s="664"/>
    </row>
    <row r="195" spans="1:24" s="70" customFormat="1" ht="56.25" customHeight="1" x14ac:dyDescent="0.4">
      <c r="A195" s="110"/>
      <c r="B195" s="58"/>
      <c r="D195" s="113"/>
      <c r="E195" s="661"/>
      <c r="F195" s="661"/>
      <c r="H195" s="112"/>
      <c r="I195" s="114"/>
      <c r="J195" s="663"/>
      <c r="K195" s="661"/>
      <c r="L195" s="112"/>
      <c r="M195" s="664"/>
    </row>
    <row r="196" spans="1:24" s="70" customFormat="1" ht="14.25" customHeight="1" x14ac:dyDescent="0.4">
      <c r="A196" s="110"/>
      <c r="B196" s="58"/>
      <c r="D196" s="113"/>
      <c r="E196" s="112"/>
      <c r="I196" s="115"/>
    </row>
    <row r="197" spans="1:24" s="55" customFormat="1" ht="15" hidden="1" customHeight="1" x14ac:dyDescent="0.4">
      <c r="A197" s="110"/>
      <c r="B197" s="58"/>
      <c r="D197" s="113"/>
      <c r="E197" s="123"/>
      <c r="F197" s="57"/>
      <c r="I197" s="124"/>
      <c r="J197" s="57"/>
      <c r="K197" s="57"/>
      <c r="M197" s="57"/>
      <c r="O197" s="58"/>
      <c r="P197" s="58"/>
      <c r="Q197" s="58"/>
      <c r="R197" s="58"/>
      <c r="S197" s="58"/>
      <c r="T197" s="58"/>
      <c r="U197" s="58"/>
      <c r="V197" s="58"/>
      <c r="W197" s="58"/>
      <c r="X197" s="58"/>
    </row>
    <row r="198" spans="1:24" s="55" customFormat="1" ht="15" hidden="1" customHeight="1" x14ac:dyDescent="0.4">
      <c r="A198" s="110"/>
      <c r="B198" s="58"/>
      <c r="D198" s="113"/>
      <c r="E198" s="123"/>
      <c r="F198" s="57"/>
      <c r="I198" s="124"/>
      <c r="J198" s="57"/>
      <c r="K198" s="57"/>
      <c r="M198" s="57"/>
      <c r="O198" s="58"/>
      <c r="P198" s="58"/>
      <c r="Q198" s="58"/>
      <c r="R198" s="58"/>
      <c r="S198" s="58"/>
      <c r="T198" s="58"/>
      <c r="U198" s="58"/>
      <c r="V198" s="58"/>
      <c r="W198" s="58"/>
      <c r="X198" s="58"/>
    </row>
    <row r="199" spans="1:24" s="55" customFormat="1" ht="15" hidden="1" customHeight="1" x14ac:dyDescent="0.4">
      <c r="A199" s="110"/>
      <c r="B199" s="58"/>
      <c r="D199" s="113"/>
      <c r="E199" s="123"/>
      <c r="F199" s="57"/>
      <c r="I199" s="124"/>
      <c r="J199" s="57"/>
      <c r="K199" s="57"/>
      <c r="M199" s="57"/>
      <c r="O199" s="58"/>
      <c r="P199" s="58"/>
      <c r="Q199" s="58"/>
      <c r="R199" s="58"/>
      <c r="S199" s="58"/>
      <c r="T199" s="58"/>
      <c r="U199" s="58"/>
      <c r="V199" s="58"/>
      <c r="W199" s="58"/>
      <c r="X199" s="58"/>
    </row>
    <row r="200" spans="1:24" s="55" customFormat="1" ht="15" hidden="1" customHeight="1" x14ac:dyDescent="0.4">
      <c r="A200" s="110"/>
      <c r="B200" s="58"/>
      <c r="D200" s="113"/>
      <c r="E200" s="123"/>
      <c r="F200" s="57"/>
      <c r="I200" s="124"/>
      <c r="J200" s="57"/>
      <c r="K200" s="57"/>
      <c r="M200" s="57"/>
      <c r="O200" s="58"/>
      <c r="P200" s="58"/>
      <c r="Q200" s="58"/>
      <c r="R200" s="58"/>
      <c r="S200" s="58"/>
      <c r="T200" s="58"/>
      <c r="U200" s="58"/>
      <c r="V200" s="58"/>
      <c r="W200" s="58"/>
      <c r="X200" s="58"/>
    </row>
    <row r="201" spans="1:24" s="55" customFormat="1" ht="15" hidden="1" customHeight="1" x14ac:dyDescent="0.4">
      <c r="A201" s="110"/>
      <c r="B201" s="58"/>
      <c r="D201" s="113"/>
      <c r="E201" s="123"/>
      <c r="F201" s="57"/>
      <c r="I201" s="124"/>
      <c r="J201" s="57"/>
      <c r="K201" s="57"/>
      <c r="M201" s="57"/>
      <c r="O201" s="58"/>
      <c r="P201" s="58"/>
      <c r="Q201" s="58"/>
      <c r="R201" s="58"/>
      <c r="S201" s="58"/>
      <c r="T201" s="58"/>
      <c r="U201" s="58"/>
      <c r="V201" s="58"/>
      <c r="W201" s="58"/>
      <c r="X201" s="58"/>
    </row>
    <row r="202" spans="1:24" s="55" customFormat="1" ht="15" hidden="1" customHeight="1" x14ac:dyDescent="0.4">
      <c r="A202" s="110"/>
      <c r="B202" s="58"/>
      <c r="D202" s="113"/>
      <c r="E202" s="123"/>
      <c r="F202" s="57"/>
      <c r="I202" s="124"/>
      <c r="J202" s="57"/>
      <c r="K202" s="57"/>
      <c r="M202" s="57"/>
      <c r="O202" s="58"/>
      <c r="P202" s="58"/>
      <c r="Q202" s="58"/>
      <c r="R202" s="58"/>
      <c r="S202" s="58"/>
      <c r="T202" s="58"/>
      <c r="U202" s="58"/>
      <c r="V202" s="58"/>
      <c r="W202" s="58"/>
      <c r="X202" s="58"/>
    </row>
    <row r="203" spans="1:24" s="55" customFormat="1" ht="15" hidden="1" customHeight="1" x14ac:dyDescent="0.4">
      <c r="A203" s="110"/>
      <c r="B203" s="58"/>
      <c r="D203" s="113"/>
      <c r="E203" s="123"/>
      <c r="F203" s="57"/>
      <c r="I203" s="124"/>
      <c r="J203" s="57"/>
      <c r="K203" s="57"/>
      <c r="M203" s="57"/>
      <c r="O203" s="58"/>
      <c r="P203" s="58"/>
      <c r="Q203" s="58"/>
      <c r="R203" s="58"/>
      <c r="S203" s="58"/>
      <c r="T203" s="58"/>
      <c r="U203" s="58"/>
      <c r="V203" s="58"/>
      <c r="W203" s="58"/>
      <c r="X203" s="58"/>
    </row>
    <row r="204" spans="1:24" s="55" customFormat="1" ht="15" hidden="1" customHeight="1" x14ac:dyDescent="0.4">
      <c r="A204" s="110"/>
      <c r="B204" s="58"/>
      <c r="D204" s="113"/>
      <c r="E204" s="123"/>
      <c r="F204" s="57"/>
      <c r="I204" s="124"/>
      <c r="J204" s="57"/>
      <c r="K204" s="57"/>
      <c r="M204" s="57"/>
      <c r="O204" s="58"/>
      <c r="P204" s="58"/>
      <c r="Q204" s="58"/>
      <c r="R204" s="58"/>
      <c r="S204" s="58"/>
      <c r="T204" s="58"/>
      <c r="U204" s="58"/>
      <c r="V204" s="58"/>
      <c r="W204" s="58"/>
      <c r="X204" s="58"/>
    </row>
    <row r="205" spans="1:24" s="55" customFormat="1" ht="15" hidden="1" customHeight="1" x14ac:dyDescent="0.4">
      <c r="A205" s="110"/>
      <c r="B205" s="58"/>
      <c r="D205" s="113"/>
      <c r="E205" s="123"/>
      <c r="F205" s="57"/>
      <c r="I205" s="124"/>
      <c r="J205" s="57"/>
      <c r="K205" s="57"/>
      <c r="M205" s="57"/>
      <c r="O205" s="58"/>
      <c r="P205" s="58"/>
      <c r="Q205" s="58"/>
      <c r="R205" s="58"/>
      <c r="S205" s="58"/>
      <c r="T205" s="58"/>
      <c r="U205" s="58"/>
      <c r="V205" s="58"/>
      <c r="W205" s="58"/>
      <c r="X205" s="58"/>
    </row>
    <row r="206" spans="1:24" s="55" customFormat="1" ht="15" hidden="1" customHeight="1" x14ac:dyDescent="0.4">
      <c r="A206" s="110"/>
      <c r="B206" s="58"/>
      <c r="D206" s="113"/>
      <c r="E206" s="123"/>
      <c r="F206" s="57"/>
      <c r="I206" s="124"/>
      <c r="J206" s="57"/>
      <c r="K206" s="57"/>
      <c r="M206" s="57"/>
      <c r="O206" s="58"/>
      <c r="P206" s="58"/>
      <c r="Q206" s="58"/>
      <c r="R206" s="58"/>
      <c r="S206" s="58"/>
      <c r="T206" s="58"/>
      <c r="U206" s="58"/>
      <c r="V206" s="58"/>
      <c r="W206" s="58"/>
      <c r="X206" s="58"/>
    </row>
    <row r="207" spans="1:24" s="55" customFormat="1" ht="15" hidden="1" customHeight="1" x14ac:dyDescent="0.4">
      <c r="A207" s="110"/>
      <c r="B207" s="58"/>
      <c r="D207" s="113"/>
      <c r="E207" s="123"/>
      <c r="F207" s="57"/>
      <c r="I207" s="124"/>
      <c r="J207" s="57"/>
      <c r="K207" s="57"/>
      <c r="M207" s="57"/>
      <c r="O207" s="58"/>
      <c r="P207" s="58"/>
      <c r="Q207" s="58"/>
      <c r="R207" s="58"/>
      <c r="S207" s="58"/>
      <c r="T207" s="58"/>
      <c r="U207" s="58"/>
      <c r="V207" s="58"/>
      <c r="W207" s="58"/>
      <c r="X207" s="58"/>
    </row>
    <row r="208" spans="1:24" s="55" customFormat="1" ht="15" hidden="1" customHeight="1" x14ac:dyDescent="0.4">
      <c r="A208" s="110"/>
      <c r="B208" s="58"/>
      <c r="D208" s="113"/>
      <c r="E208" s="123"/>
      <c r="F208" s="57"/>
      <c r="I208" s="124"/>
      <c r="J208" s="57"/>
      <c r="K208" s="57"/>
      <c r="M208" s="57"/>
      <c r="O208" s="58"/>
      <c r="P208" s="58"/>
      <c r="Q208" s="58"/>
      <c r="R208" s="58"/>
      <c r="S208" s="58"/>
      <c r="T208" s="58"/>
      <c r="U208" s="58"/>
      <c r="V208" s="58"/>
      <c r="W208" s="58"/>
      <c r="X208" s="58"/>
    </row>
    <row r="209" spans="1:24" s="57" customFormat="1" ht="15" hidden="1" customHeight="1" x14ac:dyDescent="0.4">
      <c r="A209" s="110"/>
      <c r="B209" s="58"/>
      <c r="C209" s="55"/>
      <c r="D209" s="113"/>
      <c r="E209" s="123"/>
      <c r="G209" s="55"/>
      <c r="H209" s="55"/>
      <c r="I209" s="124"/>
      <c r="L209" s="55"/>
      <c r="N209" s="55"/>
      <c r="O209" s="58"/>
      <c r="P209" s="58"/>
      <c r="Q209" s="58"/>
      <c r="R209" s="58"/>
      <c r="S209" s="58"/>
      <c r="T209" s="58"/>
      <c r="U209" s="58"/>
      <c r="V209" s="58"/>
      <c r="W209" s="58"/>
      <c r="X209" s="58"/>
    </row>
    <row r="210" spans="1:24" s="57" customFormat="1" ht="15" hidden="1" customHeight="1" x14ac:dyDescent="0.4">
      <c r="A210" s="110"/>
      <c r="B210" s="58"/>
      <c r="C210" s="55"/>
      <c r="D210" s="113"/>
      <c r="E210" s="123"/>
      <c r="G210" s="55"/>
      <c r="H210" s="55"/>
      <c r="I210" s="124"/>
      <c r="L210" s="55"/>
      <c r="N210" s="55"/>
      <c r="O210" s="58"/>
      <c r="P210" s="58"/>
      <c r="Q210" s="58"/>
      <c r="R210" s="58"/>
      <c r="S210" s="58"/>
      <c r="T210" s="58"/>
      <c r="U210" s="58"/>
      <c r="V210" s="58"/>
      <c r="W210" s="58"/>
      <c r="X210" s="58"/>
    </row>
    <row r="211" spans="1:24" s="57" customFormat="1" ht="15" hidden="1" customHeight="1" x14ac:dyDescent="0.4">
      <c r="A211" s="110"/>
      <c r="B211" s="58"/>
      <c r="C211" s="55"/>
      <c r="D211" s="113"/>
      <c r="E211" s="123"/>
      <c r="G211" s="55"/>
      <c r="H211" s="55"/>
      <c r="I211" s="124"/>
      <c r="L211" s="55"/>
      <c r="N211" s="55"/>
      <c r="O211" s="58"/>
      <c r="P211" s="58"/>
      <c r="Q211" s="58"/>
      <c r="R211" s="58"/>
      <c r="S211" s="58"/>
      <c r="T211" s="58"/>
      <c r="U211" s="58"/>
      <c r="V211" s="58"/>
      <c r="W211" s="58"/>
      <c r="X211" s="58"/>
    </row>
    <row r="212" spans="1:24" s="57" customFormat="1" ht="15" hidden="1" customHeight="1" x14ac:dyDescent="0.4">
      <c r="A212" s="110"/>
      <c r="B212" s="58"/>
      <c r="C212" s="55"/>
      <c r="D212" s="113"/>
      <c r="E212" s="123"/>
      <c r="G212" s="55"/>
      <c r="H212" s="55"/>
      <c r="I212" s="124"/>
      <c r="L212" s="55"/>
      <c r="N212" s="55"/>
      <c r="O212" s="58"/>
      <c r="P212" s="58"/>
      <c r="Q212" s="58"/>
      <c r="R212" s="58"/>
      <c r="S212" s="58"/>
      <c r="T212" s="58"/>
      <c r="U212" s="58"/>
      <c r="V212" s="58"/>
      <c r="W212" s="58"/>
      <c r="X212" s="58"/>
    </row>
    <row r="213" spans="1:24" s="57" customFormat="1" ht="15" hidden="1" customHeight="1" x14ac:dyDescent="0.4">
      <c r="A213" s="110"/>
      <c r="B213" s="58"/>
      <c r="C213" s="55"/>
      <c r="D213" s="113"/>
      <c r="E213" s="123"/>
      <c r="G213" s="55"/>
      <c r="H213" s="55"/>
      <c r="I213" s="124"/>
      <c r="L213" s="55"/>
      <c r="N213" s="55"/>
      <c r="O213" s="58"/>
      <c r="P213" s="58"/>
      <c r="Q213" s="58"/>
      <c r="R213" s="58"/>
      <c r="S213" s="58"/>
      <c r="T213" s="58"/>
      <c r="U213" s="58"/>
      <c r="V213" s="58"/>
      <c r="W213" s="58"/>
      <c r="X213" s="58"/>
    </row>
    <row r="214" spans="1:24" s="57" customFormat="1" ht="15" hidden="1" customHeight="1" x14ac:dyDescent="0.4">
      <c r="A214" s="110"/>
      <c r="B214" s="58"/>
      <c r="C214" s="55"/>
      <c r="D214" s="113"/>
      <c r="E214" s="123"/>
      <c r="G214" s="55"/>
      <c r="H214" s="55"/>
      <c r="I214" s="124"/>
      <c r="L214" s="55"/>
      <c r="N214" s="55"/>
      <c r="O214" s="58"/>
      <c r="P214" s="58"/>
      <c r="Q214" s="58"/>
      <c r="R214" s="58"/>
      <c r="S214" s="58"/>
      <c r="T214" s="58"/>
      <c r="U214" s="58"/>
      <c r="V214" s="58"/>
      <c r="W214" s="58"/>
      <c r="X214" s="58"/>
    </row>
    <row r="215" spans="1:24" s="57" customFormat="1" ht="15" hidden="1" customHeight="1" x14ac:dyDescent="0.4">
      <c r="A215" s="110"/>
      <c r="B215" s="58"/>
      <c r="C215" s="55"/>
      <c r="D215" s="113"/>
      <c r="E215" s="123"/>
      <c r="G215" s="55"/>
      <c r="H215" s="55"/>
      <c r="I215" s="124"/>
      <c r="L215" s="55"/>
      <c r="N215" s="55"/>
      <c r="O215" s="58"/>
      <c r="P215" s="58"/>
      <c r="Q215" s="58"/>
      <c r="R215" s="58"/>
      <c r="S215" s="58"/>
      <c r="T215" s="58"/>
      <c r="U215" s="58"/>
      <c r="V215" s="58"/>
      <c r="W215" s="58"/>
      <c r="X215" s="58"/>
    </row>
    <row r="216" spans="1:24" s="57" customFormat="1" ht="15" hidden="1" customHeight="1" x14ac:dyDescent="0.4">
      <c r="A216" s="110"/>
      <c r="B216" s="58"/>
      <c r="C216" s="55"/>
      <c r="D216" s="113"/>
      <c r="E216" s="123"/>
      <c r="G216" s="55"/>
      <c r="H216" s="55"/>
      <c r="I216" s="124"/>
      <c r="L216" s="55"/>
      <c r="N216" s="55"/>
      <c r="O216" s="58"/>
      <c r="P216" s="58"/>
      <c r="Q216" s="58"/>
      <c r="R216" s="58"/>
      <c r="S216" s="58"/>
      <c r="T216" s="58"/>
      <c r="U216" s="58"/>
      <c r="V216" s="58"/>
      <c r="W216" s="58"/>
      <c r="X216" s="58"/>
    </row>
    <row r="217" spans="1:24" s="57" customFormat="1" ht="15" hidden="1" customHeight="1" x14ac:dyDescent="0.4">
      <c r="A217" s="110"/>
      <c r="B217" s="58"/>
      <c r="C217" s="55"/>
      <c r="D217" s="113"/>
      <c r="E217" s="123"/>
      <c r="G217" s="55"/>
      <c r="H217" s="55"/>
      <c r="I217" s="124"/>
      <c r="L217" s="55"/>
      <c r="N217" s="55"/>
      <c r="O217" s="58"/>
      <c r="P217" s="58"/>
      <c r="Q217" s="58"/>
      <c r="R217" s="58"/>
      <c r="S217" s="58"/>
      <c r="T217" s="58"/>
      <c r="U217" s="58"/>
      <c r="V217" s="58"/>
      <c r="W217" s="58"/>
      <c r="X217" s="58"/>
    </row>
    <row r="218" spans="1:24" s="57" customFormat="1" ht="15" hidden="1" customHeight="1" x14ac:dyDescent="0.4">
      <c r="A218" s="110"/>
      <c r="B218" s="58"/>
      <c r="C218" s="55"/>
      <c r="D218" s="113"/>
      <c r="E218" s="123"/>
      <c r="G218" s="55"/>
      <c r="H218" s="55"/>
      <c r="I218" s="124"/>
      <c r="L218" s="55"/>
      <c r="N218" s="55"/>
      <c r="O218" s="58"/>
      <c r="P218" s="58"/>
      <c r="Q218" s="58"/>
      <c r="R218" s="58"/>
      <c r="S218" s="58"/>
      <c r="T218" s="58"/>
      <c r="U218" s="58"/>
      <c r="V218" s="58"/>
      <c r="W218" s="58"/>
      <c r="X218" s="58"/>
    </row>
    <row r="219" spans="1:24" s="57" customFormat="1" ht="15" hidden="1" customHeight="1" x14ac:dyDescent="0.4">
      <c r="A219" s="110"/>
      <c r="B219" s="58"/>
      <c r="C219" s="55"/>
      <c r="D219" s="113"/>
      <c r="E219" s="123"/>
      <c r="G219" s="55"/>
      <c r="H219" s="55"/>
      <c r="I219" s="124"/>
      <c r="L219" s="55"/>
      <c r="N219" s="55"/>
      <c r="O219" s="58"/>
      <c r="P219" s="58"/>
      <c r="Q219" s="58"/>
      <c r="R219" s="58"/>
      <c r="S219" s="58"/>
      <c r="T219" s="58"/>
      <c r="U219" s="58"/>
      <c r="V219" s="58"/>
      <c r="W219" s="58"/>
      <c r="X219" s="58"/>
    </row>
    <row r="220" spans="1:24" s="57" customFormat="1" ht="15" hidden="1" customHeight="1" x14ac:dyDescent="0.4">
      <c r="A220" s="110"/>
      <c r="B220" s="58"/>
      <c r="C220" s="55"/>
      <c r="D220" s="113"/>
      <c r="E220" s="123"/>
      <c r="G220" s="55"/>
      <c r="H220" s="55"/>
      <c r="I220" s="124"/>
      <c r="L220" s="55"/>
      <c r="N220" s="55"/>
      <c r="O220" s="58"/>
      <c r="P220" s="58"/>
      <c r="Q220" s="58"/>
      <c r="R220" s="58"/>
      <c r="S220" s="58"/>
      <c r="T220" s="58"/>
      <c r="U220" s="58"/>
      <c r="V220" s="58"/>
      <c r="W220" s="58"/>
      <c r="X220" s="58"/>
    </row>
    <row r="221" spans="1:24" s="57" customFormat="1" ht="15" hidden="1" customHeight="1" x14ac:dyDescent="0.4">
      <c r="A221" s="110"/>
      <c r="B221" s="58"/>
      <c r="C221" s="55"/>
      <c r="D221" s="113"/>
      <c r="E221" s="123"/>
      <c r="G221" s="55"/>
      <c r="H221" s="55"/>
      <c r="I221" s="124"/>
      <c r="L221" s="55"/>
      <c r="N221" s="55"/>
      <c r="O221" s="58"/>
      <c r="P221" s="58"/>
      <c r="Q221" s="58"/>
      <c r="R221" s="58"/>
      <c r="S221" s="58"/>
      <c r="T221" s="58"/>
      <c r="U221" s="58"/>
      <c r="V221" s="58"/>
      <c r="W221" s="58"/>
      <c r="X221" s="58"/>
    </row>
    <row r="222" spans="1:24" s="57" customFormat="1" ht="15" hidden="1" customHeight="1" x14ac:dyDescent="0.4">
      <c r="A222" s="110"/>
      <c r="B222" s="58"/>
      <c r="C222" s="55"/>
      <c r="D222" s="113"/>
      <c r="E222" s="123"/>
      <c r="G222" s="55"/>
      <c r="H222" s="55"/>
      <c r="I222" s="124"/>
      <c r="L222" s="125"/>
      <c r="N222" s="55"/>
      <c r="O222" s="58"/>
      <c r="P222" s="58"/>
      <c r="Q222" s="58"/>
      <c r="R222" s="58"/>
      <c r="S222" s="58"/>
      <c r="T222" s="58"/>
      <c r="U222" s="58"/>
      <c r="V222" s="58"/>
      <c r="W222" s="58"/>
      <c r="X222" s="58"/>
    </row>
    <row r="223" spans="1:24" s="57" customFormat="1" ht="15" hidden="1" customHeight="1" x14ac:dyDescent="0.4">
      <c r="A223" s="110"/>
      <c r="B223" s="58"/>
      <c r="C223" s="55"/>
      <c r="D223" s="113"/>
      <c r="E223" s="123"/>
      <c r="G223" s="55"/>
      <c r="H223" s="55"/>
      <c r="I223" s="124"/>
      <c r="L223" s="125"/>
      <c r="N223" s="55"/>
      <c r="O223" s="58"/>
      <c r="P223" s="58"/>
      <c r="Q223" s="58"/>
      <c r="R223" s="58"/>
      <c r="S223" s="58"/>
      <c r="T223" s="58"/>
      <c r="U223" s="58"/>
      <c r="V223" s="58"/>
      <c r="W223" s="58"/>
      <c r="X223" s="58"/>
    </row>
    <row r="224" spans="1:24" s="57" customFormat="1" ht="15" hidden="1" customHeight="1" x14ac:dyDescent="0.4">
      <c r="A224" s="110"/>
      <c r="B224" s="58"/>
      <c r="C224" s="55"/>
      <c r="D224" s="113"/>
      <c r="E224" s="123"/>
      <c r="G224" s="55"/>
      <c r="H224" s="55"/>
      <c r="I224" s="124"/>
      <c r="L224" s="125"/>
      <c r="N224" s="55"/>
      <c r="O224" s="58"/>
      <c r="P224" s="58"/>
      <c r="Q224" s="58"/>
      <c r="R224" s="58"/>
      <c r="S224" s="58"/>
      <c r="T224" s="58"/>
      <c r="U224" s="58"/>
      <c r="V224" s="58"/>
      <c r="W224" s="58"/>
      <c r="X224" s="58"/>
    </row>
    <row r="225" spans="2:24" s="110" customFormat="1" ht="15" hidden="1" customHeight="1" x14ac:dyDescent="0.4">
      <c r="B225" s="58"/>
      <c r="C225" s="55"/>
      <c r="D225" s="113"/>
      <c r="E225" s="123"/>
      <c r="F225" s="57"/>
      <c r="G225" s="55"/>
      <c r="H225" s="55"/>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57"/>
      <c r="G226" s="55"/>
      <c r="H226" s="55"/>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57"/>
      <c r="G227" s="55"/>
      <c r="H227" s="55"/>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57"/>
      <c r="G228" s="55"/>
      <c r="H228" s="55"/>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57"/>
      <c r="G229" s="55"/>
      <c r="H229" s="55"/>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57"/>
      <c r="G230" s="55"/>
      <c r="H230" s="55"/>
      <c r="I230" s="124"/>
      <c r="J230" s="57"/>
      <c r="K230" s="57"/>
      <c r="L230" s="125"/>
      <c r="M230" s="57"/>
      <c r="N230" s="55"/>
      <c r="O230" s="58"/>
      <c r="P230" s="58"/>
      <c r="Q230" s="58"/>
      <c r="R230" s="58"/>
      <c r="S230" s="58"/>
      <c r="T230" s="58"/>
      <c r="U230" s="58"/>
      <c r="V230" s="58"/>
      <c r="W230" s="58"/>
      <c r="X230" s="58"/>
    </row>
    <row r="231" spans="2:24" s="110" customFormat="1" ht="15" hidden="1" customHeight="1" x14ac:dyDescent="0.4">
      <c r="B231" s="58"/>
      <c r="C231" s="55"/>
      <c r="D231" s="113"/>
      <c r="E231" s="123"/>
      <c r="F231" s="57"/>
      <c r="G231" s="55"/>
      <c r="H231" s="55"/>
      <c r="I231" s="124"/>
      <c r="J231" s="57"/>
      <c r="K231" s="57"/>
      <c r="L231" s="125"/>
      <c r="M231" s="57"/>
      <c r="N231" s="55"/>
      <c r="O231" s="58"/>
      <c r="P231" s="58"/>
      <c r="Q231" s="58"/>
      <c r="R231" s="58"/>
      <c r="S231" s="58"/>
      <c r="T231" s="58"/>
      <c r="U231" s="58"/>
      <c r="V231" s="58"/>
      <c r="W231" s="58"/>
      <c r="X231" s="58"/>
    </row>
    <row r="232" spans="2:24" s="110" customFormat="1" ht="15" hidden="1" customHeight="1" x14ac:dyDescent="0.4">
      <c r="B232" s="58"/>
      <c r="C232" s="55"/>
      <c r="D232" s="113"/>
      <c r="E232" s="123"/>
      <c r="F232" s="57"/>
      <c r="G232" s="55"/>
      <c r="H232" s="55"/>
      <c r="I232" s="124"/>
      <c r="J232" s="57"/>
      <c r="K232" s="57"/>
      <c r="L232" s="125"/>
      <c r="M232" s="57"/>
      <c r="N232" s="55"/>
      <c r="O232" s="58"/>
      <c r="P232" s="58"/>
      <c r="Q232" s="58"/>
      <c r="R232" s="58"/>
      <c r="S232" s="58"/>
      <c r="T232" s="58"/>
      <c r="U232" s="58"/>
      <c r="V232" s="58"/>
      <c r="W232" s="58"/>
      <c r="X232" s="58"/>
    </row>
    <row r="233" spans="2:24" s="110" customFormat="1" ht="15" hidden="1" customHeight="1" x14ac:dyDescent="0.4">
      <c r="B233" s="58"/>
      <c r="C233" s="55"/>
      <c r="D233" s="113"/>
      <c r="E233" s="123"/>
      <c r="F233" s="57"/>
      <c r="G233" s="55"/>
      <c r="H233" s="55"/>
      <c r="I233" s="124"/>
      <c r="J233" s="57"/>
      <c r="K233" s="57"/>
      <c r="L233" s="125"/>
      <c r="M233" s="57"/>
      <c r="N233" s="55"/>
      <c r="O233" s="58"/>
      <c r="P233" s="58"/>
      <c r="Q233" s="58"/>
      <c r="R233" s="58"/>
      <c r="S233" s="58"/>
      <c r="T233" s="58"/>
      <c r="U233" s="58"/>
      <c r="V233" s="58"/>
      <c r="W233" s="58"/>
      <c r="X233" s="58"/>
    </row>
    <row r="234" spans="2:24" s="110" customFormat="1" ht="15" hidden="1" customHeight="1" x14ac:dyDescent="0.4">
      <c r="B234" s="58"/>
      <c r="C234" s="55"/>
      <c r="D234" s="113"/>
      <c r="E234" s="123"/>
      <c r="F234" s="57"/>
      <c r="G234" s="55"/>
      <c r="H234" s="55"/>
      <c r="I234" s="124"/>
      <c r="J234" s="57"/>
      <c r="K234" s="57"/>
      <c r="L234" s="125"/>
      <c r="M234" s="57"/>
      <c r="N234" s="55"/>
      <c r="O234" s="58"/>
      <c r="P234" s="58"/>
      <c r="Q234" s="58"/>
      <c r="R234" s="58"/>
      <c r="S234" s="58"/>
      <c r="T234" s="58"/>
      <c r="U234" s="58"/>
      <c r="V234" s="58"/>
      <c r="W234" s="58"/>
      <c r="X234" s="58"/>
    </row>
    <row r="235" spans="2:24" s="110" customFormat="1" ht="15" hidden="1" customHeight="1" x14ac:dyDescent="0.4">
      <c r="B235" s="58"/>
      <c r="C235" s="55"/>
      <c r="D235" s="113"/>
      <c r="E235" s="123"/>
      <c r="F235" s="57"/>
      <c r="G235" s="55"/>
      <c r="H235" s="55"/>
      <c r="I235" s="124"/>
      <c r="J235" s="57"/>
      <c r="K235" s="57"/>
      <c r="L235" s="125"/>
      <c r="M235" s="57"/>
      <c r="N235" s="55"/>
      <c r="O235" s="58"/>
      <c r="P235" s="58"/>
      <c r="Q235" s="58"/>
      <c r="R235" s="58"/>
      <c r="S235" s="58"/>
      <c r="T235" s="58"/>
      <c r="U235" s="58"/>
      <c r="V235" s="58"/>
      <c r="W235" s="58"/>
      <c r="X235" s="58"/>
    </row>
    <row r="236" spans="2:24" s="110" customFormat="1" ht="15" hidden="1" customHeight="1" x14ac:dyDescent="0.4">
      <c r="B236" s="58"/>
      <c r="C236" s="55"/>
      <c r="D236" s="113"/>
      <c r="E236" s="123"/>
      <c r="F236" s="57"/>
      <c r="G236" s="55"/>
      <c r="H236" s="55"/>
      <c r="I236" s="124"/>
      <c r="J236" s="57"/>
      <c r="K236" s="57"/>
      <c r="L236" s="125"/>
      <c r="M236" s="57"/>
      <c r="N236" s="55"/>
      <c r="O236" s="58"/>
      <c r="P236" s="58"/>
      <c r="Q236" s="58"/>
      <c r="R236" s="58"/>
      <c r="S236" s="58"/>
      <c r="T236" s="58"/>
      <c r="U236" s="58"/>
      <c r="V236" s="58"/>
      <c r="W236" s="58"/>
      <c r="X236" s="58"/>
    </row>
    <row r="237" spans="2:24" s="110" customFormat="1" ht="15" hidden="1" customHeight="1" x14ac:dyDescent="0.4">
      <c r="B237" s="58"/>
      <c r="C237" s="55"/>
      <c r="D237" s="113"/>
      <c r="E237" s="123"/>
      <c r="F237" s="57"/>
      <c r="G237" s="55"/>
      <c r="H237" s="55"/>
      <c r="I237" s="124"/>
      <c r="J237" s="57"/>
      <c r="K237" s="57"/>
      <c r="L237" s="125"/>
      <c r="M237" s="57"/>
      <c r="N237" s="55"/>
      <c r="O237" s="58"/>
      <c r="P237" s="58"/>
      <c r="Q237" s="58"/>
      <c r="R237" s="58"/>
      <c r="S237" s="58"/>
      <c r="T237" s="58"/>
      <c r="U237" s="58"/>
      <c r="V237" s="58"/>
      <c r="W237" s="58"/>
      <c r="X237" s="58"/>
    </row>
    <row r="238" spans="2:24" s="110" customFormat="1" ht="15" hidden="1" customHeight="1" x14ac:dyDescent="0.4">
      <c r="B238" s="58"/>
      <c r="C238" s="55"/>
      <c r="D238" s="113"/>
      <c r="E238" s="123"/>
      <c r="F238" s="57"/>
      <c r="G238" s="55"/>
      <c r="H238" s="55"/>
      <c r="I238" s="124"/>
      <c r="J238" s="57"/>
      <c r="K238" s="57"/>
      <c r="L238" s="125"/>
      <c r="M238" s="57"/>
      <c r="N238" s="55"/>
      <c r="O238" s="58"/>
      <c r="P238" s="58"/>
      <c r="Q238" s="58"/>
      <c r="R238" s="58"/>
      <c r="S238" s="58"/>
      <c r="T238" s="58"/>
      <c r="U238" s="58"/>
      <c r="V238" s="58"/>
      <c r="W238" s="58"/>
      <c r="X238" s="58"/>
    </row>
    <row r="239" spans="2:24" s="110" customFormat="1" ht="15" hidden="1" customHeight="1" x14ac:dyDescent="0.4">
      <c r="B239" s="58"/>
      <c r="C239" s="55"/>
      <c r="D239" s="113"/>
      <c r="E239" s="123"/>
      <c r="F239" s="57"/>
      <c r="G239" s="55"/>
      <c r="H239" s="55"/>
      <c r="I239" s="124"/>
      <c r="J239" s="57"/>
      <c r="K239" s="57"/>
      <c r="L239" s="125"/>
      <c r="M239" s="57"/>
      <c r="N239" s="55"/>
      <c r="O239" s="58"/>
      <c r="P239" s="58"/>
      <c r="Q239" s="58"/>
      <c r="R239" s="58"/>
      <c r="S239" s="58"/>
      <c r="T239" s="58"/>
      <c r="U239" s="58"/>
      <c r="V239" s="58"/>
      <c r="W239" s="58"/>
      <c r="X239" s="58"/>
    </row>
    <row r="240" spans="2:24" s="110" customFormat="1" ht="15" hidden="1" customHeight="1" x14ac:dyDescent="0.4">
      <c r="B240" s="58"/>
      <c r="C240" s="55"/>
      <c r="D240" s="113"/>
      <c r="E240" s="123"/>
      <c r="F240" s="57"/>
      <c r="G240" s="55"/>
      <c r="H240" s="55"/>
      <c r="I240" s="124"/>
      <c r="J240" s="57"/>
      <c r="K240" s="57"/>
      <c r="L240" s="125"/>
      <c r="M240" s="57"/>
      <c r="N240" s="55"/>
      <c r="O240" s="58"/>
      <c r="P240" s="58"/>
      <c r="Q240" s="58"/>
      <c r="R240" s="58"/>
      <c r="S240" s="58"/>
      <c r="T240" s="58"/>
      <c r="U240" s="58"/>
      <c r="V240" s="58"/>
      <c r="W240" s="58"/>
      <c r="X240" s="58"/>
    </row>
    <row r="241" spans="2:24" s="110" customFormat="1" ht="15" hidden="1" customHeight="1" x14ac:dyDescent="0.4">
      <c r="B241" s="58"/>
      <c r="C241" s="55"/>
      <c r="D241" s="113"/>
      <c r="E241" s="123"/>
      <c r="F241" s="57"/>
      <c r="G241" s="55"/>
      <c r="H241" s="55"/>
      <c r="I241" s="124"/>
      <c r="J241" s="57"/>
      <c r="K241" s="57"/>
      <c r="L241" s="125"/>
      <c r="M241" s="57"/>
      <c r="N241" s="55"/>
      <c r="O241" s="58"/>
      <c r="P241" s="58"/>
      <c r="Q241" s="58"/>
      <c r="R241" s="58"/>
      <c r="S241" s="58"/>
      <c r="T241" s="58"/>
      <c r="U241" s="58"/>
      <c r="V241" s="58"/>
      <c r="W241" s="58"/>
      <c r="X241" s="58"/>
    </row>
    <row r="242" spans="2:24" s="110" customFormat="1" ht="15" hidden="1" customHeight="1" x14ac:dyDescent="0.4">
      <c r="B242" s="58"/>
      <c r="C242" s="55"/>
      <c r="D242" s="113"/>
      <c r="E242" s="123"/>
      <c r="F242" s="57"/>
      <c r="G242" s="55"/>
      <c r="H242" s="55"/>
      <c r="I242" s="124"/>
      <c r="J242" s="57"/>
      <c r="K242" s="57"/>
      <c r="L242" s="125"/>
      <c r="M242" s="57"/>
      <c r="N242" s="55"/>
      <c r="O242" s="58"/>
      <c r="P242" s="58"/>
      <c r="Q242" s="58"/>
      <c r="R242" s="58"/>
      <c r="S242" s="58"/>
      <c r="T242" s="58"/>
      <c r="U242" s="58"/>
      <c r="V242" s="58"/>
      <c r="W242" s="58"/>
      <c r="X242" s="58"/>
    </row>
    <row r="243" spans="2:24" s="110" customFormat="1" ht="15" hidden="1" customHeight="1" x14ac:dyDescent="0.4">
      <c r="B243" s="58"/>
      <c r="C243" s="55"/>
      <c r="D243" s="113"/>
      <c r="E243" s="123"/>
      <c r="F243" s="57"/>
      <c r="G243" s="55"/>
      <c r="H243" s="55"/>
      <c r="I243" s="124"/>
      <c r="J243" s="57"/>
      <c r="K243" s="57"/>
      <c r="L243" s="125"/>
      <c r="M243" s="57"/>
      <c r="N243" s="55"/>
      <c r="O243" s="58"/>
      <c r="P243" s="58"/>
      <c r="Q243" s="58"/>
      <c r="R243" s="58"/>
      <c r="S243" s="58"/>
      <c r="T243" s="58"/>
      <c r="U243" s="58"/>
      <c r="V243" s="58"/>
      <c r="W243" s="58"/>
      <c r="X243" s="58"/>
    </row>
    <row r="244" spans="2:24" s="110" customFormat="1" ht="15" hidden="1" customHeight="1" x14ac:dyDescent="0.4">
      <c r="B244" s="58"/>
      <c r="C244" s="55"/>
      <c r="D244" s="113"/>
      <c r="E244" s="123"/>
      <c r="F244" s="57"/>
      <c r="G244" s="55"/>
      <c r="H244" s="55"/>
      <c r="I244" s="124"/>
      <c r="J244" s="57"/>
      <c r="K244" s="57"/>
      <c r="L244" s="125"/>
      <c r="M244" s="57"/>
      <c r="N244" s="55"/>
      <c r="O244" s="58"/>
      <c r="P244" s="58"/>
      <c r="Q244" s="58"/>
      <c r="R244" s="58"/>
      <c r="S244" s="58"/>
      <c r="T244" s="58"/>
      <c r="U244" s="58"/>
      <c r="V244" s="58"/>
      <c r="W244" s="58"/>
      <c r="X244" s="58"/>
    </row>
    <row r="245" spans="2:24" s="110" customFormat="1" ht="15" hidden="1" customHeight="1" x14ac:dyDescent="0.4">
      <c r="B245" s="58"/>
      <c r="C245" s="55"/>
      <c r="D245" s="113"/>
      <c r="E245" s="123"/>
      <c r="F245" s="57"/>
      <c r="G245" s="55"/>
      <c r="H245" s="55"/>
      <c r="I245" s="124"/>
      <c r="J245" s="57"/>
      <c r="K245" s="57"/>
      <c r="L245" s="125"/>
      <c r="M245" s="57"/>
      <c r="N245" s="55"/>
      <c r="O245" s="58"/>
      <c r="P245" s="58"/>
      <c r="Q245" s="58"/>
      <c r="R245" s="58"/>
      <c r="S245" s="58"/>
      <c r="T245" s="58"/>
      <c r="U245" s="58"/>
      <c r="V245" s="58"/>
      <c r="W245" s="58"/>
      <c r="X245" s="58"/>
    </row>
    <row r="246" spans="2:24" s="110" customFormat="1" ht="15" hidden="1" customHeight="1" x14ac:dyDescent="0.4">
      <c r="B246" s="58"/>
      <c r="C246" s="55"/>
      <c r="D246" s="113"/>
      <c r="E246" s="123"/>
      <c r="F246" s="57"/>
      <c r="G246" s="55"/>
      <c r="H246" s="55"/>
      <c r="I246" s="124"/>
      <c r="J246" s="57"/>
      <c r="K246" s="57"/>
      <c r="L246" s="125"/>
      <c r="M246" s="57"/>
      <c r="N246" s="55"/>
      <c r="O246" s="58"/>
      <c r="P246" s="58"/>
      <c r="Q246" s="58"/>
      <c r="R246" s="58"/>
      <c r="S246" s="58"/>
      <c r="T246" s="58"/>
      <c r="U246" s="58"/>
      <c r="V246" s="58"/>
      <c r="W246" s="58"/>
      <c r="X246" s="58"/>
    </row>
    <row r="247" spans="2:24" s="110" customFormat="1" ht="15" hidden="1" customHeight="1" x14ac:dyDescent="0.4">
      <c r="B247" s="58"/>
      <c r="C247" s="55"/>
      <c r="D247" s="113"/>
      <c r="E247" s="123"/>
      <c r="F247" s="57"/>
      <c r="G247" s="55"/>
      <c r="H247" s="55"/>
      <c r="I247" s="124"/>
      <c r="J247" s="57"/>
      <c r="K247" s="57"/>
      <c r="L247" s="125"/>
      <c r="M247" s="57"/>
      <c r="N247" s="55"/>
      <c r="O247" s="58"/>
      <c r="P247" s="58"/>
      <c r="Q247" s="58"/>
      <c r="R247" s="58"/>
      <c r="S247" s="58"/>
      <c r="T247" s="58"/>
      <c r="U247" s="58"/>
      <c r="V247" s="58"/>
      <c r="W247" s="58"/>
      <c r="X247" s="58"/>
    </row>
    <row r="248" spans="2:24" s="110" customFormat="1" ht="15" hidden="1" customHeight="1" x14ac:dyDescent="0.4">
      <c r="B248" s="58"/>
      <c r="C248" s="55"/>
      <c r="D248" s="113"/>
      <c r="E248" s="123"/>
      <c r="F248" s="57"/>
      <c r="G248" s="55"/>
      <c r="H248" s="55"/>
      <c r="I248" s="124"/>
      <c r="J248" s="57"/>
      <c r="K248" s="57"/>
      <c r="L248" s="125"/>
      <c r="M248" s="57"/>
      <c r="N248" s="55"/>
      <c r="O248" s="58"/>
      <c r="P248" s="58"/>
      <c r="Q248" s="58"/>
      <c r="R248" s="58"/>
      <c r="S248" s="58"/>
      <c r="T248" s="58"/>
      <c r="U248" s="58"/>
      <c r="V248" s="58"/>
      <c r="W248" s="58"/>
      <c r="X248" s="58"/>
    </row>
    <row r="249" spans="2:24" s="110" customFormat="1" ht="15" hidden="1" customHeight="1" x14ac:dyDescent="0.4">
      <c r="B249" s="58"/>
      <c r="C249" s="55"/>
      <c r="D249" s="113"/>
      <c r="E249" s="123"/>
      <c r="F249" s="57"/>
      <c r="G249" s="55"/>
      <c r="H249" s="55"/>
      <c r="I249" s="124"/>
      <c r="J249" s="57"/>
      <c r="K249" s="57"/>
      <c r="L249" s="125"/>
      <c r="M249" s="57"/>
      <c r="N249" s="55"/>
      <c r="O249" s="58"/>
      <c r="P249" s="58"/>
      <c r="Q249" s="58"/>
      <c r="R249" s="58"/>
      <c r="S249" s="58"/>
      <c r="T249" s="58"/>
      <c r="U249" s="58"/>
      <c r="V249" s="58"/>
      <c r="W249" s="58"/>
      <c r="X249" s="58"/>
    </row>
    <row r="250" spans="2:24" s="110" customFormat="1" ht="15" hidden="1" customHeight="1" x14ac:dyDescent="0.4">
      <c r="B250" s="58"/>
      <c r="C250" s="55"/>
      <c r="D250" s="113"/>
      <c r="E250" s="123"/>
      <c r="F250" s="57"/>
      <c r="G250" s="55"/>
      <c r="H250" s="55"/>
      <c r="I250" s="124"/>
      <c r="J250" s="57"/>
      <c r="K250" s="57"/>
      <c r="L250" s="125"/>
      <c r="M250" s="57"/>
      <c r="N250" s="55"/>
      <c r="O250" s="58"/>
      <c r="P250" s="58"/>
      <c r="Q250" s="58"/>
      <c r="R250" s="58"/>
      <c r="S250" s="58"/>
      <c r="T250" s="58"/>
      <c r="U250" s="58"/>
      <c r="V250" s="58"/>
      <c r="W250" s="58"/>
      <c r="X250" s="58"/>
    </row>
    <row r="251" spans="2:24" s="110" customFormat="1" ht="15" hidden="1" customHeight="1" x14ac:dyDescent="0.4">
      <c r="B251" s="58"/>
      <c r="C251" s="55"/>
      <c r="D251" s="113"/>
      <c r="E251" s="123"/>
      <c r="F251" s="57"/>
      <c r="G251" s="55"/>
      <c r="H251" s="55"/>
      <c r="I251" s="124"/>
      <c r="J251" s="57"/>
      <c r="K251" s="57"/>
      <c r="L251" s="125"/>
      <c r="M251" s="57"/>
      <c r="N251" s="55"/>
      <c r="O251" s="58"/>
      <c r="P251" s="58"/>
      <c r="Q251" s="58"/>
      <c r="R251" s="58"/>
      <c r="S251" s="58"/>
      <c r="T251" s="58"/>
      <c r="U251" s="58"/>
      <c r="V251" s="58"/>
      <c r="W251" s="58"/>
      <c r="X251" s="58"/>
    </row>
    <row r="252" spans="2:24" s="110" customFormat="1" ht="15" hidden="1" customHeight="1" x14ac:dyDescent="0.4">
      <c r="B252" s="58"/>
      <c r="C252" s="55"/>
      <c r="D252" s="113"/>
      <c r="E252" s="123"/>
      <c r="F252" s="57"/>
      <c r="G252" s="55"/>
      <c r="H252" s="55"/>
      <c r="I252" s="124"/>
      <c r="J252" s="57"/>
      <c r="K252" s="57"/>
      <c r="L252" s="125"/>
      <c r="M252" s="57"/>
      <c r="N252" s="55"/>
      <c r="O252" s="58"/>
      <c r="P252" s="58"/>
      <c r="Q252" s="58"/>
      <c r="R252" s="58"/>
      <c r="S252" s="58"/>
      <c r="T252" s="58"/>
      <c r="U252" s="58"/>
      <c r="V252" s="58"/>
      <c r="W252" s="58"/>
      <c r="X252" s="58"/>
    </row>
    <row r="253" spans="2:24" s="110" customFormat="1" ht="15" hidden="1" customHeight="1" x14ac:dyDescent="0.4">
      <c r="B253" s="58"/>
      <c r="C253" s="55"/>
      <c r="D253" s="113"/>
      <c r="E253" s="123"/>
      <c r="F253" s="57"/>
      <c r="G253" s="55"/>
      <c r="H253" s="55"/>
      <c r="I253" s="124"/>
      <c r="J253" s="57"/>
      <c r="K253" s="57"/>
      <c r="L253" s="125"/>
      <c r="M253" s="57"/>
      <c r="N253" s="55"/>
      <c r="O253" s="58"/>
      <c r="P253" s="58"/>
      <c r="Q253" s="58"/>
      <c r="R253" s="58"/>
      <c r="S253" s="58"/>
      <c r="T253" s="58"/>
      <c r="U253" s="58"/>
      <c r="V253" s="58"/>
      <c r="W253" s="58"/>
      <c r="X253" s="58"/>
    </row>
    <row r="254" spans="2:24" s="110" customFormat="1" ht="15" hidden="1" customHeight="1" x14ac:dyDescent="0.4">
      <c r="B254" s="58"/>
      <c r="C254" s="55"/>
      <c r="D254" s="113"/>
      <c r="E254" s="123"/>
      <c r="F254" s="57"/>
      <c r="G254" s="55"/>
      <c r="H254" s="55"/>
      <c r="I254" s="124"/>
      <c r="J254" s="57"/>
      <c r="K254" s="57"/>
      <c r="L254" s="125"/>
      <c r="M254" s="57"/>
      <c r="N254" s="55"/>
      <c r="O254" s="58"/>
      <c r="P254" s="58"/>
      <c r="Q254" s="58"/>
      <c r="R254" s="58"/>
      <c r="S254" s="58"/>
      <c r="T254" s="58"/>
      <c r="U254" s="58"/>
      <c r="V254" s="58"/>
      <c r="W254" s="58"/>
      <c r="X254" s="58"/>
    </row>
    <row r="255" spans="2:24" s="110" customFormat="1" ht="15" hidden="1" customHeight="1" x14ac:dyDescent="0.4">
      <c r="B255" s="58"/>
      <c r="C255" s="55"/>
      <c r="D255" s="113"/>
      <c r="E255" s="123"/>
      <c r="F255" s="57"/>
      <c r="G255" s="55"/>
      <c r="H255" s="55"/>
      <c r="I255" s="124"/>
      <c r="J255" s="57"/>
      <c r="K255" s="57"/>
      <c r="L255" s="125"/>
      <c r="M255" s="57"/>
      <c r="N255" s="55"/>
      <c r="O255" s="58"/>
      <c r="P255" s="58"/>
      <c r="Q255" s="58"/>
      <c r="R255" s="58"/>
      <c r="S255" s="58"/>
      <c r="T255" s="58"/>
      <c r="U255" s="58"/>
      <c r="V255" s="58"/>
      <c r="W255" s="58"/>
      <c r="X255" s="58"/>
    </row>
    <row r="256" spans="2:24" s="110" customFormat="1" ht="15" hidden="1" customHeight="1" x14ac:dyDescent="0.4">
      <c r="B256" s="58"/>
      <c r="C256" s="55"/>
      <c r="D256" s="113"/>
      <c r="E256" s="123"/>
      <c r="F256" s="57"/>
      <c r="G256" s="55"/>
      <c r="H256" s="55"/>
      <c r="I256" s="124"/>
      <c r="J256" s="57"/>
      <c r="K256" s="57"/>
      <c r="L256" s="125"/>
      <c r="M256" s="57"/>
      <c r="N256" s="55"/>
      <c r="O256" s="58"/>
      <c r="P256" s="58"/>
      <c r="Q256" s="58"/>
      <c r="R256" s="58"/>
      <c r="S256" s="58"/>
      <c r="T256" s="58"/>
      <c r="U256" s="58"/>
      <c r="V256" s="58"/>
      <c r="W256" s="58"/>
      <c r="X256" s="58"/>
    </row>
    <row r="257" spans="2:24" s="110" customFormat="1" ht="15" hidden="1" customHeight="1" x14ac:dyDescent="0.4">
      <c r="B257" s="58"/>
      <c r="C257" s="55"/>
      <c r="D257" s="113"/>
      <c r="E257" s="123"/>
      <c r="F257" s="57"/>
      <c r="G257" s="55"/>
      <c r="H257" s="55"/>
      <c r="I257" s="124"/>
      <c r="J257" s="57"/>
      <c r="K257" s="57"/>
      <c r="L257" s="125"/>
      <c r="M257" s="57"/>
      <c r="N257" s="55"/>
      <c r="O257" s="58"/>
      <c r="P257" s="58"/>
      <c r="Q257" s="58"/>
      <c r="R257" s="58"/>
      <c r="S257" s="58"/>
      <c r="T257" s="58"/>
      <c r="U257" s="58"/>
      <c r="V257" s="58"/>
      <c r="W257" s="58"/>
      <c r="X257" s="58"/>
    </row>
    <row r="258" spans="2:24" s="110" customFormat="1" ht="15" hidden="1" customHeight="1" x14ac:dyDescent="0.4">
      <c r="B258" s="58"/>
      <c r="C258" s="55"/>
      <c r="D258" s="113"/>
      <c r="E258" s="123"/>
      <c r="F258" s="57"/>
      <c r="G258" s="55"/>
      <c r="H258" s="55"/>
      <c r="I258" s="124"/>
      <c r="J258" s="57"/>
      <c r="K258" s="57"/>
      <c r="L258" s="125"/>
      <c r="M258" s="57"/>
      <c r="N258" s="55"/>
      <c r="O258" s="58"/>
      <c r="P258" s="58"/>
      <c r="Q258" s="58"/>
      <c r="R258" s="58"/>
      <c r="S258" s="58"/>
      <c r="T258" s="58"/>
      <c r="U258" s="58"/>
      <c r="V258" s="58"/>
      <c r="W258" s="58"/>
      <c r="X258" s="58"/>
    </row>
    <row r="259" spans="2:24" s="110" customFormat="1" ht="15" hidden="1" customHeight="1" x14ac:dyDescent="0.4">
      <c r="B259" s="58"/>
      <c r="C259" s="55"/>
      <c r="D259" s="113"/>
      <c r="E259" s="123"/>
      <c r="F259" s="57"/>
      <c r="G259" s="55"/>
      <c r="H259" s="55"/>
      <c r="I259" s="124"/>
      <c r="J259" s="57"/>
      <c r="K259" s="57"/>
      <c r="L259" s="125"/>
      <c r="M259" s="57"/>
      <c r="N259" s="55"/>
      <c r="O259" s="58"/>
      <c r="P259" s="58"/>
      <c r="Q259" s="58"/>
      <c r="R259" s="58"/>
      <c r="S259" s="58"/>
      <c r="T259" s="58"/>
      <c r="U259" s="58"/>
      <c r="V259" s="58"/>
      <c r="W259" s="58"/>
      <c r="X259" s="58"/>
    </row>
    <row r="260" spans="2:24" s="110" customFormat="1" ht="15" hidden="1" customHeight="1" x14ac:dyDescent="0.4">
      <c r="B260" s="58"/>
      <c r="C260" s="55"/>
      <c r="D260" s="113"/>
      <c r="E260" s="123"/>
      <c r="F260" s="57"/>
      <c r="G260" s="55"/>
      <c r="H260" s="55"/>
      <c r="I260" s="124"/>
      <c r="J260" s="57"/>
      <c r="K260" s="57"/>
      <c r="L260" s="125"/>
      <c r="M260" s="57"/>
      <c r="N260" s="55"/>
      <c r="O260" s="58"/>
      <c r="P260" s="58"/>
      <c r="Q260" s="58"/>
      <c r="R260" s="58"/>
      <c r="S260" s="58"/>
      <c r="T260" s="58"/>
      <c r="U260" s="58"/>
      <c r="V260" s="58"/>
      <c r="W260" s="58"/>
      <c r="X260" s="58"/>
    </row>
    <row r="261" spans="2:24" s="110" customFormat="1" ht="15" hidden="1" customHeight="1" x14ac:dyDescent="0.4">
      <c r="B261" s="58"/>
      <c r="C261" s="55"/>
      <c r="D261" s="113"/>
      <c r="E261" s="123"/>
      <c r="F261" s="57"/>
      <c r="G261" s="55"/>
      <c r="H261" s="55"/>
      <c r="I261" s="124"/>
      <c r="J261" s="57"/>
      <c r="K261" s="57"/>
      <c r="L261" s="125"/>
      <c r="M261" s="57"/>
      <c r="N261" s="55"/>
      <c r="O261" s="58"/>
      <c r="P261" s="58"/>
      <c r="Q261" s="58"/>
      <c r="R261" s="58"/>
      <c r="S261" s="58"/>
      <c r="T261" s="58"/>
      <c r="U261" s="58"/>
      <c r="V261" s="58"/>
      <c r="W261" s="58"/>
      <c r="X261" s="58"/>
    </row>
    <row r="262" spans="2:24" s="110" customFormat="1" ht="15" hidden="1" customHeight="1" x14ac:dyDescent="0.4">
      <c r="B262" s="58"/>
      <c r="C262" s="55"/>
      <c r="D262" s="113"/>
      <c r="E262" s="123"/>
      <c r="F262" s="57"/>
      <c r="G262" s="55"/>
      <c r="H262" s="55"/>
      <c r="I262" s="124"/>
      <c r="J262" s="57"/>
      <c r="K262" s="57"/>
      <c r="L262" s="125"/>
      <c r="M262" s="57"/>
      <c r="N262" s="55"/>
      <c r="O262" s="58"/>
      <c r="P262" s="58"/>
      <c r="Q262" s="58"/>
      <c r="R262" s="58"/>
      <c r="S262" s="58"/>
      <c r="T262" s="58"/>
      <c r="U262" s="58"/>
      <c r="V262" s="58"/>
      <c r="W262" s="58"/>
      <c r="X262" s="58"/>
    </row>
    <row r="263" spans="2:24" s="110" customFormat="1" ht="15" hidden="1" customHeight="1" x14ac:dyDescent="0.4">
      <c r="B263" s="58"/>
      <c r="C263" s="55"/>
      <c r="D263" s="113"/>
      <c r="E263" s="123"/>
      <c r="F263" s="57"/>
      <c r="G263" s="55"/>
      <c r="H263" s="55"/>
      <c r="I263" s="124"/>
      <c r="J263" s="57"/>
      <c r="K263" s="57"/>
      <c r="L263" s="125"/>
      <c r="M263" s="57"/>
      <c r="N263" s="55"/>
      <c r="O263" s="58"/>
      <c r="P263" s="58"/>
      <c r="Q263" s="58"/>
      <c r="R263" s="58"/>
      <c r="S263" s="58"/>
      <c r="T263" s="58"/>
      <c r="U263" s="58"/>
      <c r="V263" s="58"/>
      <c r="W263" s="58"/>
      <c r="X263" s="58"/>
    </row>
    <row r="264" spans="2:24" s="110" customFormat="1" ht="15" hidden="1" customHeight="1" x14ac:dyDescent="0.4">
      <c r="B264" s="58"/>
      <c r="C264" s="55"/>
      <c r="D264" s="113"/>
      <c r="E264" s="123"/>
      <c r="F264" s="57"/>
      <c r="G264" s="55"/>
      <c r="H264" s="55"/>
      <c r="I264" s="124"/>
      <c r="J264" s="57"/>
      <c r="K264" s="57"/>
      <c r="L264" s="125"/>
      <c r="M264" s="57"/>
      <c r="N264" s="55"/>
      <c r="O264" s="58"/>
      <c r="P264" s="58"/>
      <c r="Q264" s="58"/>
      <c r="R264" s="58"/>
      <c r="S264" s="58"/>
      <c r="T264" s="58"/>
      <c r="U264" s="58"/>
      <c r="V264" s="58"/>
      <c r="W264" s="58"/>
      <c r="X264" s="58"/>
    </row>
    <row r="265" spans="2:24" s="110" customFormat="1" ht="15" hidden="1" customHeight="1" x14ac:dyDescent="0.4">
      <c r="B265" s="58"/>
      <c r="C265" s="55"/>
      <c r="D265" s="113"/>
      <c r="E265" s="123"/>
      <c r="F265" s="57"/>
      <c r="G265" s="55"/>
      <c r="H265" s="55"/>
      <c r="I265" s="124"/>
      <c r="J265" s="57"/>
      <c r="K265" s="57"/>
      <c r="L265" s="125"/>
      <c r="M265" s="57"/>
      <c r="N265" s="55"/>
      <c r="O265" s="58"/>
      <c r="P265" s="58"/>
      <c r="Q265" s="58"/>
      <c r="R265" s="58"/>
      <c r="S265" s="58"/>
      <c r="T265" s="58"/>
      <c r="U265" s="58"/>
      <c r="V265" s="58"/>
      <c r="W265" s="58"/>
      <c r="X265" s="58"/>
    </row>
    <row r="266" spans="2:24" s="110" customFormat="1" ht="15" hidden="1" customHeight="1" x14ac:dyDescent="0.4">
      <c r="B266" s="58"/>
      <c r="C266" s="55"/>
      <c r="D266" s="113"/>
      <c r="E266" s="123"/>
      <c r="F266" s="57"/>
      <c r="G266" s="55"/>
      <c r="H266" s="55"/>
      <c r="I266" s="124"/>
      <c r="J266" s="57"/>
      <c r="K266" s="57"/>
      <c r="L266" s="125"/>
      <c r="M266" s="57"/>
      <c r="N266" s="55"/>
      <c r="O266" s="58"/>
      <c r="P266" s="58"/>
      <c r="Q266" s="58"/>
      <c r="R266" s="58"/>
      <c r="S266" s="58"/>
      <c r="T266" s="58"/>
      <c r="U266" s="58"/>
      <c r="V266" s="58"/>
      <c r="W266" s="58"/>
      <c r="X266" s="58"/>
    </row>
    <row r="267" spans="2:24" s="110" customFormat="1" ht="15" hidden="1" customHeight="1" x14ac:dyDescent="0.4">
      <c r="B267" s="58"/>
      <c r="C267" s="55"/>
      <c r="D267" s="113"/>
      <c r="E267" s="123"/>
      <c r="F267" s="57"/>
      <c r="G267" s="55"/>
      <c r="H267" s="55"/>
      <c r="I267" s="124"/>
      <c r="J267" s="57"/>
      <c r="K267" s="57"/>
      <c r="L267" s="125"/>
      <c r="M267" s="57"/>
      <c r="N267" s="55"/>
      <c r="O267" s="58"/>
      <c r="P267" s="58"/>
      <c r="Q267" s="58"/>
      <c r="R267" s="58"/>
      <c r="S267" s="58"/>
      <c r="T267" s="58"/>
      <c r="U267" s="58"/>
      <c r="V267" s="58"/>
      <c r="W267" s="58"/>
      <c r="X267" s="58"/>
    </row>
    <row r="268" spans="2:24" s="110" customFormat="1" ht="15" hidden="1" customHeight="1" x14ac:dyDescent="0.4">
      <c r="B268" s="58"/>
      <c r="C268" s="55"/>
      <c r="D268" s="113"/>
      <c r="E268" s="123"/>
      <c r="F268" s="57"/>
      <c r="G268" s="55"/>
      <c r="H268" s="55"/>
      <c r="I268" s="124"/>
      <c r="J268" s="57"/>
      <c r="K268" s="57"/>
      <c r="L268" s="125"/>
      <c r="M268" s="57"/>
      <c r="N268" s="55"/>
      <c r="O268" s="58"/>
      <c r="P268" s="58"/>
      <c r="Q268" s="58"/>
      <c r="R268" s="58"/>
      <c r="S268" s="58"/>
      <c r="T268" s="58"/>
      <c r="U268" s="58"/>
      <c r="V268" s="58"/>
      <c r="W268" s="58"/>
      <c r="X268" s="58"/>
    </row>
    <row r="269" spans="2:24" s="110" customFormat="1" ht="15" hidden="1" customHeight="1" x14ac:dyDescent="0.4">
      <c r="B269" s="58"/>
      <c r="C269" s="55"/>
      <c r="D269" s="113"/>
      <c r="E269" s="123"/>
      <c r="F269" s="57"/>
      <c r="G269" s="55"/>
      <c r="H269" s="55"/>
      <c r="I269" s="124"/>
      <c r="J269" s="57"/>
      <c r="K269" s="57"/>
      <c r="L269" s="125"/>
      <c r="M269" s="57"/>
      <c r="N269" s="55"/>
      <c r="O269" s="58"/>
      <c r="P269" s="58"/>
      <c r="Q269" s="58"/>
      <c r="R269" s="58"/>
      <c r="S269" s="58"/>
      <c r="T269" s="58"/>
      <c r="U269" s="58"/>
      <c r="V269" s="58"/>
      <c r="W269" s="58"/>
      <c r="X269" s="58"/>
    </row>
    <row r="270" spans="2:24" s="110" customFormat="1" ht="15" hidden="1" customHeight="1" x14ac:dyDescent="0.4">
      <c r="B270" s="58"/>
      <c r="C270" s="55"/>
      <c r="D270" s="113"/>
      <c r="E270" s="123"/>
      <c r="F270" s="57"/>
      <c r="G270" s="55"/>
      <c r="H270" s="55"/>
      <c r="I270" s="124"/>
      <c r="J270" s="57"/>
      <c r="K270" s="57"/>
      <c r="L270" s="125"/>
      <c r="M270" s="57"/>
      <c r="N270" s="55"/>
      <c r="O270" s="58"/>
      <c r="P270" s="58"/>
      <c r="Q270" s="58"/>
      <c r="R270" s="58"/>
      <c r="S270" s="58"/>
      <c r="T270" s="58"/>
      <c r="U270" s="58"/>
      <c r="V270" s="58"/>
      <c r="W270" s="58"/>
      <c r="X270" s="58"/>
    </row>
    <row r="271" spans="2:24" s="110" customFormat="1" ht="15" hidden="1" customHeight="1" x14ac:dyDescent="0.4">
      <c r="B271" s="58"/>
      <c r="C271" s="55"/>
      <c r="D271" s="113"/>
      <c r="E271" s="123"/>
      <c r="F271" s="57"/>
      <c r="G271" s="55"/>
      <c r="H271" s="55"/>
      <c r="I271" s="124"/>
      <c r="J271" s="57"/>
      <c r="K271" s="57"/>
      <c r="L271" s="125"/>
      <c r="M271" s="57"/>
      <c r="N271" s="55"/>
      <c r="O271" s="58"/>
      <c r="P271" s="58"/>
      <c r="Q271" s="58"/>
      <c r="R271" s="58"/>
      <c r="S271" s="58"/>
      <c r="T271" s="58"/>
      <c r="U271" s="58"/>
      <c r="V271" s="58"/>
      <c r="W271" s="58"/>
      <c r="X271" s="58"/>
    </row>
    <row r="272" spans="2:24" s="110" customFormat="1" ht="15" hidden="1" customHeight="1" x14ac:dyDescent="0.4">
      <c r="B272" s="58"/>
      <c r="C272" s="55"/>
      <c r="D272" s="113"/>
      <c r="E272" s="123"/>
      <c r="F272" s="57"/>
      <c r="G272" s="55"/>
      <c r="H272" s="55"/>
      <c r="I272" s="124"/>
      <c r="J272" s="57"/>
      <c r="K272" s="57"/>
      <c r="L272" s="125"/>
      <c r="M272" s="57"/>
      <c r="N272" s="55"/>
      <c r="O272" s="58"/>
      <c r="P272" s="58"/>
      <c r="Q272" s="58"/>
      <c r="R272" s="58"/>
      <c r="S272" s="58"/>
      <c r="T272" s="58"/>
      <c r="U272" s="58"/>
      <c r="V272" s="58"/>
      <c r="W272" s="58"/>
      <c r="X272" s="58"/>
    </row>
    <row r="273" spans="2:24" s="110" customFormat="1" ht="15" hidden="1" customHeight="1" x14ac:dyDescent="0.4">
      <c r="B273" s="58"/>
      <c r="C273" s="55"/>
      <c r="D273" s="113"/>
      <c r="E273" s="123"/>
      <c r="F273" s="57"/>
      <c r="G273" s="55"/>
      <c r="H273" s="55"/>
      <c r="I273" s="124"/>
      <c r="J273" s="57"/>
      <c r="K273" s="57"/>
      <c r="L273" s="125"/>
      <c r="M273" s="57"/>
      <c r="N273" s="55"/>
      <c r="O273" s="58"/>
      <c r="P273" s="58"/>
      <c r="Q273" s="58"/>
      <c r="R273" s="58"/>
      <c r="S273" s="58"/>
      <c r="T273" s="58"/>
      <c r="U273" s="58"/>
      <c r="V273" s="58"/>
      <c r="W273" s="58"/>
      <c r="X273" s="58"/>
    </row>
    <row r="274" spans="2:24" s="110" customFormat="1" ht="15" hidden="1" customHeight="1" x14ac:dyDescent="0.4">
      <c r="B274" s="58"/>
      <c r="C274" s="55"/>
      <c r="D274" s="113"/>
      <c r="E274" s="123"/>
      <c r="F274" s="57"/>
      <c r="G274" s="55"/>
      <c r="H274" s="55"/>
      <c r="I274" s="124"/>
      <c r="J274" s="57"/>
      <c r="K274" s="57"/>
      <c r="L274" s="125"/>
      <c r="M274" s="57"/>
      <c r="N274" s="55"/>
      <c r="O274" s="58"/>
      <c r="P274" s="58"/>
      <c r="Q274" s="58"/>
      <c r="R274" s="58"/>
      <c r="S274" s="58"/>
      <c r="T274" s="58"/>
      <c r="U274" s="58"/>
      <c r="V274" s="58"/>
      <c r="W274" s="58"/>
      <c r="X274" s="58"/>
    </row>
    <row r="275" spans="2:24" s="110" customFormat="1" ht="15" hidden="1" customHeight="1" x14ac:dyDescent="0.4">
      <c r="B275" s="58"/>
      <c r="C275" s="55"/>
      <c r="D275" s="113"/>
      <c r="E275" s="123"/>
      <c r="F275" s="57"/>
      <c r="G275" s="55"/>
      <c r="H275" s="55"/>
      <c r="I275" s="124"/>
      <c r="J275" s="57"/>
      <c r="K275" s="57"/>
      <c r="L275" s="125"/>
      <c r="M275" s="57"/>
      <c r="N275" s="55"/>
      <c r="O275" s="58"/>
      <c r="P275" s="58"/>
      <c r="Q275" s="58"/>
      <c r="R275" s="58"/>
      <c r="S275" s="58"/>
      <c r="T275" s="58"/>
      <c r="U275" s="58"/>
      <c r="V275" s="58"/>
      <c r="W275" s="58"/>
      <c r="X275" s="58"/>
    </row>
    <row r="276" spans="2:24" s="110" customFormat="1" ht="15" hidden="1" customHeight="1" x14ac:dyDescent="0.4">
      <c r="B276" s="58"/>
      <c r="C276" s="55"/>
      <c r="D276" s="113"/>
      <c r="E276" s="123"/>
      <c r="F276" s="57"/>
      <c r="G276" s="55"/>
      <c r="H276" s="55"/>
      <c r="I276" s="124"/>
      <c r="J276" s="57"/>
      <c r="K276" s="57"/>
      <c r="L276" s="125"/>
      <c r="M276" s="57"/>
      <c r="N276" s="55"/>
      <c r="O276" s="58"/>
      <c r="P276" s="58"/>
      <c r="Q276" s="58"/>
      <c r="R276" s="58"/>
      <c r="S276" s="58"/>
      <c r="T276" s="58"/>
      <c r="U276" s="58"/>
      <c r="V276" s="58"/>
      <c r="W276" s="58"/>
      <c r="X276" s="58"/>
    </row>
    <row r="277" spans="2:24" s="110" customFormat="1" ht="15" hidden="1" customHeight="1" x14ac:dyDescent="0.4">
      <c r="B277" s="58"/>
      <c r="C277" s="55"/>
      <c r="D277" s="113"/>
      <c r="E277" s="123"/>
      <c r="F277" s="57"/>
      <c r="G277" s="55"/>
      <c r="H277" s="55"/>
      <c r="I277" s="124"/>
      <c r="J277" s="57"/>
      <c r="K277" s="57"/>
      <c r="L277" s="125"/>
      <c r="M277" s="57"/>
      <c r="N277" s="55"/>
      <c r="O277" s="58"/>
      <c r="P277" s="58"/>
      <c r="Q277" s="58"/>
      <c r="R277" s="58"/>
      <c r="S277" s="58"/>
      <c r="T277" s="58"/>
      <c r="U277" s="58"/>
      <c r="V277" s="58"/>
      <c r="W277" s="58"/>
      <c r="X277" s="58"/>
    </row>
    <row r="278" spans="2:24" s="110" customFormat="1" ht="15" hidden="1" customHeight="1" x14ac:dyDescent="0.4">
      <c r="B278" s="58"/>
      <c r="C278" s="55"/>
      <c r="D278" s="113"/>
      <c r="E278" s="123"/>
      <c r="F278" s="57"/>
      <c r="G278" s="55"/>
      <c r="H278" s="55"/>
      <c r="I278" s="124"/>
      <c r="J278" s="57"/>
      <c r="K278" s="57"/>
      <c r="L278" s="125"/>
      <c r="M278" s="57"/>
      <c r="N278" s="55"/>
      <c r="O278" s="58"/>
      <c r="P278" s="58"/>
      <c r="Q278" s="58"/>
      <c r="R278" s="58"/>
      <c r="S278" s="58"/>
      <c r="T278" s="58"/>
      <c r="U278" s="58"/>
      <c r="V278" s="58"/>
      <c r="W278" s="58"/>
      <c r="X278" s="58"/>
    </row>
    <row r="279" spans="2:24" s="110" customFormat="1" ht="15" hidden="1" customHeight="1" x14ac:dyDescent="0.4">
      <c r="B279" s="58"/>
      <c r="C279" s="55"/>
      <c r="D279" s="113"/>
      <c r="E279" s="123"/>
      <c r="F279" s="57"/>
      <c r="G279" s="55"/>
      <c r="H279" s="55"/>
      <c r="I279" s="124"/>
      <c r="J279" s="57"/>
      <c r="K279" s="57"/>
      <c r="L279" s="125"/>
      <c r="M279" s="57"/>
      <c r="N279" s="55"/>
      <c r="O279" s="58"/>
      <c r="P279" s="58"/>
      <c r="Q279" s="58"/>
      <c r="R279" s="58"/>
      <c r="S279" s="58"/>
      <c r="T279" s="58"/>
      <c r="U279" s="58"/>
      <c r="V279" s="58"/>
      <c r="W279" s="58"/>
      <c r="X279" s="58"/>
    </row>
    <row r="280" spans="2:24" s="110" customFormat="1" ht="15" hidden="1" customHeight="1" x14ac:dyDescent="0.4">
      <c r="B280" s="58"/>
      <c r="C280" s="55"/>
      <c r="D280" s="113"/>
      <c r="E280" s="123"/>
      <c r="F280" s="57"/>
      <c r="G280" s="55"/>
      <c r="H280" s="55"/>
      <c r="I280" s="124"/>
      <c r="J280" s="57"/>
      <c r="K280" s="57"/>
      <c r="L280" s="125"/>
      <c r="M280" s="57"/>
      <c r="N280" s="55"/>
      <c r="O280" s="58"/>
      <c r="P280" s="58"/>
      <c r="Q280" s="58"/>
      <c r="R280" s="58"/>
      <c r="S280" s="58"/>
      <c r="T280" s="58"/>
      <c r="U280" s="58"/>
      <c r="V280" s="58"/>
      <c r="W280" s="58"/>
      <c r="X280" s="58"/>
    </row>
    <row r="281" spans="2:24" s="110" customFormat="1" ht="15" hidden="1" customHeight="1" x14ac:dyDescent="0.4">
      <c r="B281" s="58"/>
      <c r="C281" s="55"/>
      <c r="D281" s="113"/>
      <c r="E281" s="123"/>
      <c r="F281" s="57"/>
      <c r="G281" s="55"/>
      <c r="H281" s="55"/>
      <c r="I281" s="124"/>
      <c r="J281" s="57"/>
      <c r="K281" s="57"/>
      <c r="L281" s="125"/>
      <c r="M281" s="57"/>
      <c r="N281" s="55"/>
      <c r="O281" s="58"/>
      <c r="P281" s="58"/>
      <c r="Q281" s="58"/>
      <c r="R281" s="58"/>
      <c r="S281" s="58"/>
      <c r="T281" s="58"/>
      <c r="U281" s="58"/>
      <c r="V281" s="58"/>
      <c r="W281" s="58"/>
      <c r="X281" s="58"/>
    </row>
    <row r="282" spans="2:24" s="110" customFormat="1" ht="15" hidden="1" customHeight="1" x14ac:dyDescent="0.4">
      <c r="B282" s="58"/>
      <c r="C282" s="55"/>
      <c r="D282" s="113"/>
      <c r="E282" s="123"/>
      <c r="F282" s="57"/>
      <c r="G282" s="55"/>
      <c r="H282" s="55"/>
      <c r="I282" s="124"/>
      <c r="J282" s="57"/>
      <c r="K282" s="57"/>
      <c r="L282" s="125"/>
      <c r="M282" s="57"/>
      <c r="N282" s="55"/>
      <c r="O282" s="58"/>
      <c r="P282" s="58"/>
      <c r="Q282" s="58"/>
      <c r="R282" s="58"/>
      <c r="S282" s="58"/>
      <c r="T282" s="58"/>
      <c r="U282" s="58"/>
      <c r="V282" s="58"/>
      <c r="W282" s="58"/>
      <c r="X282" s="58"/>
    </row>
    <row r="283" spans="2:24" s="110" customFormat="1" ht="15" hidden="1" customHeight="1" x14ac:dyDescent="0.4">
      <c r="B283" s="58"/>
      <c r="C283" s="55"/>
      <c r="D283" s="113"/>
      <c r="E283" s="123"/>
      <c r="F283" s="57"/>
      <c r="G283" s="55"/>
      <c r="H283" s="55"/>
      <c r="I283" s="124"/>
      <c r="J283" s="57"/>
      <c r="K283" s="57"/>
      <c r="L283" s="125"/>
      <c r="M283" s="57"/>
      <c r="N283" s="55"/>
      <c r="O283" s="58"/>
      <c r="P283" s="58"/>
      <c r="Q283" s="58"/>
      <c r="R283" s="58"/>
      <c r="S283" s="58"/>
      <c r="T283" s="58"/>
      <c r="U283" s="58"/>
      <c r="V283" s="58"/>
      <c r="W283" s="58"/>
      <c r="X283" s="58"/>
    </row>
    <row r="284" spans="2:24" s="110" customFormat="1" ht="15" hidden="1" customHeight="1" x14ac:dyDescent="0.4">
      <c r="B284" s="58"/>
      <c r="C284" s="55"/>
      <c r="D284" s="113"/>
      <c r="E284" s="123"/>
      <c r="F284" s="57"/>
      <c r="G284" s="55"/>
      <c r="H284" s="55"/>
      <c r="I284" s="124"/>
      <c r="J284" s="57"/>
      <c r="K284" s="57"/>
      <c r="L284" s="125"/>
      <c r="M284" s="57"/>
      <c r="N284" s="55"/>
      <c r="O284" s="58"/>
      <c r="P284" s="58"/>
      <c r="Q284" s="58"/>
      <c r="R284" s="58"/>
      <c r="S284" s="58"/>
      <c r="T284" s="58"/>
      <c r="U284" s="58"/>
      <c r="V284" s="58"/>
      <c r="W284" s="58"/>
      <c r="X284" s="58"/>
    </row>
    <row r="285" spans="2:24" s="110" customFormat="1" ht="15" hidden="1" customHeight="1" x14ac:dyDescent="0.4">
      <c r="B285" s="58"/>
      <c r="C285" s="55"/>
      <c r="D285" s="113"/>
      <c r="E285" s="123"/>
      <c r="F285" s="57"/>
      <c r="G285" s="55"/>
      <c r="H285" s="55"/>
      <c r="I285" s="124"/>
      <c r="J285" s="57"/>
      <c r="K285" s="57"/>
      <c r="L285" s="125"/>
      <c r="M285" s="57"/>
      <c r="N285" s="55"/>
      <c r="O285" s="58"/>
      <c r="P285" s="58"/>
      <c r="Q285" s="58"/>
      <c r="R285" s="58"/>
      <c r="S285" s="58"/>
      <c r="T285" s="58"/>
      <c r="U285" s="58"/>
      <c r="V285" s="58"/>
      <c r="W285" s="58"/>
      <c r="X285" s="58"/>
    </row>
    <row r="286" spans="2:24" s="110" customFormat="1" ht="15" hidden="1" customHeight="1" x14ac:dyDescent="0.4">
      <c r="B286" s="58"/>
      <c r="C286" s="55"/>
      <c r="D286" s="113"/>
      <c r="E286" s="123"/>
      <c r="F286" s="57"/>
      <c r="G286" s="55"/>
      <c r="H286" s="55"/>
      <c r="I286" s="124"/>
      <c r="J286" s="57"/>
      <c r="K286" s="57"/>
      <c r="L286" s="125"/>
      <c r="M286" s="57"/>
      <c r="N286" s="55"/>
      <c r="O286" s="58"/>
      <c r="P286" s="58"/>
      <c r="Q286" s="58"/>
      <c r="R286" s="58"/>
      <c r="S286" s="58"/>
      <c r="T286" s="58"/>
      <c r="U286" s="58"/>
      <c r="V286" s="58"/>
      <c r="W286" s="58"/>
      <c r="X286" s="58"/>
    </row>
    <row r="287" spans="2:24" s="110" customFormat="1" ht="15" hidden="1" customHeight="1" x14ac:dyDescent="0.4">
      <c r="B287" s="58"/>
      <c r="C287" s="55"/>
      <c r="D287" s="113"/>
      <c r="E287" s="123"/>
      <c r="F287" s="57"/>
      <c r="G287" s="55"/>
      <c r="H287" s="55"/>
      <c r="I287" s="124"/>
      <c r="J287" s="57"/>
      <c r="K287" s="57"/>
      <c r="L287" s="125"/>
      <c r="M287" s="57"/>
      <c r="N287" s="55"/>
      <c r="O287" s="58"/>
      <c r="P287" s="58"/>
      <c r="Q287" s="58"/>
      <c r="R287" s="58"/>
      <c r="S287" s="58"/>
      <c r="T287" s="58"/>
      <c r="U287" s="58"/>
      <c r="V287" s="58"/>
      <c r="W287" s="58"/>
      <c r="X287" s="58"/>
    </row>
    <row r="288" spans="2:24" s="110" customFormat="1" ht="15" hidden="1" customHeight="1" x14ac:dyDescent="0.4">
      <c r="B288" s="58"/>
      <c r="C288" s="55"/>
      <c r="D288" s="113"/>
      <c r="E288" s="123"/>
      <c r="F288" s="57"/>
      <c r="G288" s="55"/>
      <c r="H288" s="55"/>
      <c r="I288" s="124"/>
      <c r="J288" s="57"/>
      <c r="K288" s="57"/>
      <c r="L288" s="125"/>
      <c r="M288" s="57"/>
      <c r="N288" s="55"/>
      <c r="O288" s="58"/>
      <c r="P288" s="58"/>
      <c r="Q288" s="58"/>
      <c r="R288" s="58"/>
      <c r="S288" s="58"/>
      <c r="T288" s="58"/>
      <c r="U288" s="58"/>
      <c r="V288" s="58"/>
      <c r="W288" s="58"/>
      <c r="X288" s="58"/>
    </row>
    <row r="289" spans="2:24" s="110" customFormat="1" ht="15" hidden="1" customHeight="1" x14ac:dyDescent="0.4">
      <c r="B289" s="58"/>
      <c r="C289" s="55"/>
      <c r="D289" s="113"/>
      <c r="E289" s="123"/>
      <c r="F289" s="57"/>
      <c r="G289" s="55"/>
      <c r="H289" s="55"/>
      <c r="I289" s="124"/>
      <c r="J289" s="57"/>
      <c r="K289" s="57"/>
      <c r="L289" s="125"/>
      <c r="M289" s="57"/>
      <c r="N289" s="55"/>
      <c r="O289" s="58"/>
      <c r="P289" s="58"/>
      <c r="Q289" s="58"/>
      <c r="R289" s="58"/>
      <c r="S289" s="58"/>
      <c r="T289" s="58"/>
      <c r="U289" s="58"/>
      <c r="V289" s="58"/>
      <c r="W289" s="58"/>
      <c r="X289" s="58"/>
    </row>
    <row r="290" spans="2:24" s="110" customFormat="1" ht="15" hidden="1" customHeight="1" x14ac:dyDescent="0.4">
      <c r="B290" s="58"/>
      <c r="C290" s="55"/>
      <c r="D290" s="113"/>
      <c r="E290" s="123"/>
      <c r="F290" s="57"/>
      <c r="G290" s="55"/>
      <c r="H290" s="55"/>
      <c r="I290" s="124"/>
      <c r="J290" s="57"/>
      <c r="K290" s="57"/>
      <c r="L290" s="125"/>
      <c r="M290" s="57"/>
      <c r="N290" s="55"/>
      <c r="O290" s="58"/>
      <c r="P290" s="58"/>
      <c r="Q290" s="58"/>
      <c r="R290" s="58"/>
      <c r="S290" s="58"/>
      <c r="T290" s="58"/>
      <c r="U290" s="58"/>
      <c r="V290" s="58"/>
      <c r="W290" s="58"/>
      <c r="X290" s="58"/>
    </row>
    <row r="291" spans="2:24" s="110" customFormat="1" ht="15" hidden="1" customHeight="1" x14ac:dyDescent="0.4">
      <c r="B291" s="58"/>
      <c r="C291" s="55"/>
      <c r="D291" s="113"/>
      <c r="E291" s="123"/>
      <c r="F291" s="57"/>
      <c r="G291" s="55"/>
      <c r="H291" s="55"/>
      <c r="I291" s="124"/>
      <c r="J291" s="57"/>
      <c r="K291" s="57"/>
      <c r="L291" s="125"/>
      <c r="M291" s="57"/>
      <c r="N291" s="55"/>
      <c r="O291" s="58"/>
      <c r="P291" s="58"/>
      <c r="Q291" s="58"/>
      <c r="R291" s="58"/>
      <c r="S291" s="58"/>
      <c r="T291" s="58"/>
      <c r="U291" s="58"/>
      <c r="V291" s="58"/>
      <c r="W291" s="58"/>
      <c r="X291" s="58"/>
    </row>
    <row r="292" spans="2:24" s="110" customFormat="1" ht="15" hidden="1" customHeight="1" x14ac:dyDescent="0.4">
      <c r="B292" s="58"/>
      <c r="C292" s="55"/>
      <c r="D292" s="113"/>
      <c r="E292" s="123"/>
      <c r="F292" s="57"/>
      <c r="G292" s="55"/>
      <c r="H292" s="55"/>
      <c r="I292" s="124"/>
      <c r="J292" s="57"/>
      <c r="K292" s="57"/>
      <c r="L292" s="125"/>
      <c r="M292" s="57"/>
      <c r="N292" s="55"/>
      <c r="O292" s="58"/>
      <c r="P292" s="58"/>
      <c r="Q292" s="58"/>
      <c r="R292" s="58"/>
      <c r="S292" s="58"/>
      <c r="T292" s="58"/>
      <c r="U292" s="58"/>
      <c r="V292" s="58"/>
      <c r="W292" s="58"/>
      <c r="X292" s="58"/>
    </row>
    <row r="293" spans="2:24" s="110" customFormat="1" ht="15" hidden="1" customHeight="1" x14ac:dyDescent="0.4">
      <c r="B293" s="58"/>
      <c r="C293" s="55"/>
      <c r="D293" s="113"/>
      <c r="E293" s="123"/>
      <c r="F293" s="57"/>
      <c r="G293" s="55"/>
      <c r="H293" s="55"/>
      <c r="I293" s="124"/>
      <c r="J293" s="57"/>
      <c r="K293" s="57"/>
      <c r="L293" s="125"/>
      <c r="M293" s="57"/>
      <c r="N293" s="55"/>
      <c r="O293" s="58"/>
      <c r="P293" s="58"/>
      <c r="Q293" s="58"/>
      <c r="R293" s="58"/>
      <c r="S293" s="58"/>
      <c r="T293" s="58"/>
      <c r="U293" s="58"/>
      <c r="V293" s="58"/>
      <c r="W293" s="58"/>
      <c r="X293" s="58"/>
    </row>
    <row r="294" spans="2:24" s="110" customFormat="1" ht="15" hidden="1" customHeight="1" x14ac:dyDescent="0.4">
      <c r="B294" s="58"/>
      <c r="C294" s="55"/>
      <c r="D294" s="113"/>
      <c r="E294" s="123"/>
      <c r="F294" s="57"/>
      <c r="G294" s="55"/>
      <c r="H294" s="55"/>
      <c r="I294" s="124"/>
      <c r="J294" s="57"/>
      <c r="K294" s="57"/>
      <c r="L294" s="125"/>
      <c r="M294" s="57"/>
      <c r="N294" s="55"/>
      <c r="O294" s="58"/>
      <c r="P294" s="58"/>
      <c r="Q294" s="58"/>
      <c r="R294" s="58"/>
      <c r="S294" s="58"/>
      <c r="T294" s="58"/>
      <c r="U294" s="58"/>
      <c r="V294" s="58"/>
      <c r="W294" s="58"/>
      <c r="X294" s="58"/>
    </row>
    <row r="295" spans="2:24" s="110" customFormat="1" ht="15" hidden="1" customHeight="1" x14ac:dyDescent="0.4">
      <c r="B295" s="58"/>
      <c r="C295" s="55"/>
      <c r="D295" s="113"/>
      <c r="E295" s="123"/>
      <c r="F295" s="57"/>
      <c r="G295" s="55"/>
      <c r="H295" s="55"/>
      <c r="I295" s="124"/>
      <c r="J295" s="57"/>
      <c r="K295" s="57"/>
      <c r="L295" s="125"/>
      <c r="M295" s="57"/>
      <c r="N295" s="55"/>
      <c r="O295" s="58"/>
      <c r="P295" s="58"/>
      <c r="Q295" s="58"/>
      <c r="R295" s="58"/>
      <c r="S295" s="58"/>
      <c r="T295" s="58"/>
      <c r="U295" s="58"/>
      <c r="V295" s="58"/>
      <c r="W295" s="58"/>
      <c r="X295" s="58"/>
    </row>
    <row r="296" spans="2:24" s="110" customFormat="1" ht="15" hidden="1" customHeight="1" x14ac:dyDescent="0.4">
      <c r="B296" s="58"/>
      <c r="C296" s="55"/>
      <c r="D296" s="113"/>
      <c r="E296" s="123"/>
      <c r="F296" s="57"/>
      <c r="G296" s="55"/>
      <c r="H296" s="55"/>
      <c r="I296" s="124"/>
      <c r="J296" s="57"/>
      <c r="K296" s="57"/>
      <c r="L296" s="125"/>
      <c r="M296" s="57"/>
      <c r="N296" s="55"/>
      <c r="O296" s="58"/>
      <c r="P296" s="58"/>
      <c r="Q296" s="58"/>
      <c r="R296" s="58"/>
      <c r="S296" s="58"/>
      <c r="T296" s="58"/>
      <c r="U296" s="58"/>
      <c r="V296" s="58"/>
      <c r="W296" s="58"/>
      <c r="X296" s="58"/>
    </row>
    <row r="297" spans="2:24" s="110" customFormat="1" ht="15" hidden="1" customHeight="1" x14ac:dyDescent="0.4">
      <c r="B297" s="58"/>
      <c r="C297" s="55"/>
      <c r="D297" s="113"/>
      <c r="E297" s="123"/>
      <c r="F297" s="57"/>
      <c r="G297" s="55"/>
      <c r="H297" s="55"/>
      <c r="I297" s="124"/>
      <c r="J297" s="57"/>
      <c r="K297" s="57"/>
      <c r="L297" s="125"/>
      <c r="M297" s="57"/>
      <c r="N297" s="55"/>
      <c r="O297" s="58"/>
      <c r="P297" s="58"/>
      <c r="Q297" s="58"/>
      <c r="R297" s="58"/>
      <c r="S297" s="58"/>
      <c r="T297" s="58"/>
      <c r="U297" s="58"/>
      <c r="V297" s="58"/>
      <c r="W297" s="58"/>
      <c r="X297" s="58"/>
    </row>
    <row r="298" spans="2:24" s="110" customFormat="1" ht="15" hidden="1" customHeight="1" x14ac:dyDescent="0.4">
      <c r="B298" s="58"/>
      <c r="C298" s="55"/>
      <c r="D298" s="113"/>
      <c r="E298" s="123"/>
      <c r="F298" s="57"/>
      <c r="G298" s="55"/>
      <c r="H298" s="55"/>
      <c r="I298" s="124"/>
      <c r="J298" s="57"/>
      <c r="K298" s="57"/>
      <c r="L298" s="125"/>
      <c r="M298" s="57"/>
      <c r="N298" s="55"/>
      <c r="O298" s="58"/>
      <c r="P298" s="58"/>
      <c r="Q298" s="58"/>
      <c r="R298" s="58"/>
      <c r="S298" s="58"/>
      <c r="T298" s="58"/>
      <c r="U298" s="58"/>
      <c r="V298" s="58"/>
      <c r="W298" s="58"/>
      <c r="X298" s="58"/>
    </row>
    <row r="299" spans="2:24" s="110" customFormat="1" ht="15" hidden="1" customHeight="1" x14ac:dyDescent="0.4">
      <c r="B299" s="58"/>
      <c r="C299" s="55"/>
      <c r="D299" s="113"/>
      <c r="E299" s="123"/>
      <c r="F299" s="57"/>
      <c r="G299" s="55"/>
      <c r="H299" s="55"/>
      <c r="I299" s="124"/>
      <c r="J299" s="57"/>
      <c r="K299" s="57"/>
      <c r="L299" s="125"/>
      <c r="M299" s="57"/>
      <c r="N299" s="55"/>
      <c r="O299" s="58"/>
      <c r="P299" s="58"/>
      <c r="Q299" s="58"/>
      <c r="R299" s="58"/>
      <c r="S299" s="58"/>
      <c r="T299" s="58"/>
      <c r="U299" s="58"/>
      <c r="V299" s="58"/>
      <c r="W299" s="58"/>
      <c r="X299" s="58"/>
    </row>
    <row r="300" spans="2:24" s="110" customFormat="1" ht="15" hidden="1" customHeight="1" x14ac:dyDescent="0.4">
      <c r="B300" s="58"/>
      <c r="C300" s="55"/>
      <c r="D300" s="113"/>
      <c r="E300" s="123"/>
      <c r="F300" s="57"/>
      <c r="G300" s="55"/>
      <c r="H300" s="55"/>
      <c r="I300" s="124"/>
      <c r="J300" s="57"/>
      <c r="K300" s="57"/>
      <c r="L300" s="125"/>
      <c r="M300" s="57"/>
      <c r="N300" s="55"/>
      <c r="O300" s="58"/>
      <c r="P300" s="58"/>
      <c r="Q300" s="58"/>
      <c r="R300" s="58"/>
      <c r="S300" s="58"/>
      <c r="T300" s="58"/>
      <c r="U300" s="58"/>
      <c r="V300" s="58"/>
      <c r="W300" s="58"/>
      <c r="X300" s="58"/>
    </row>
    <row r="301" spans="2:24" s="110" customFormat="1" ht="15" hidden="1" customHeight="1" x14ac:dyDescent="0.4">
      <c r="B301" s="58"/>
      <c r="C301" s="55"/>
      <c r="D301" s="113"/>
      <c r="E301" s="123"/>
      <c r="F301" s="57"/>
      <c r="G301" s="55"/>
      <c r="H301" s="55"/>
      <c r="I301" s="124"/>
      <c r="J301" s="57"/>
      <c r="K301" s="57"/>
      <c r="L301" s="125"/>
      <c r="M301" s="57"/>
      <c r="N301" s="55"/>
      <c r="O301" s="58"/>
      <c r="P301" s="58"/>
      <c r="Q301" s="58"/>
      <c r="R301" s="58"/>
      <c r="S301" s="58"/>
      <c r="T301" s="58"/>
      <c r="U301" s="58"/>
      <c r="V301" s="58"/>
      <c r="W301" s="58"/>
      <c r="X301" s="58"/>
    </row>
    <row r="302" spans="2:24" s="110" customFormat="1" ht="15" hidden="1" customHeight="1" x14ac:dyDescent="0.4">
      <c r="B302" s="58"/>
      <c r="C302" s="55"/>
      <c r="D302" s="113"/>
      <c r="E302" s="123"/>
      <c r="F302" s="57"/>
      <c r="G302" s="55"/>
      <c r="H302" s="55"/>
      <c r="I302" s="124"/>
      <c r="J302" s="57"/>
      <c r="K302" s="57"/>
      <c r="L302" s="125"/>
      <c r="M302" s="57"/>
      <c r="N302" s="55"/>
      <c r="O302" s="58"/>
      <c r="P302" s="58"/>
      <c r="Q302" s="58"/>
      <c r="R302" s="58"/>
      <c r="S302" s="58"/>
      <c r="T302" s="58"/>
      <c r="U302" s="58"/>
      <c r="V302" s="58"/>
      <c r="W302" s="58"/>
      <c r="X302" s="58"/>
    </row>
    <row r="303" spans="2:24" s="110" customFormat="1" ht="15" hidden="1" customHeight="1" x14ac:dyDescent="0.4">
      <c r="B303" s="58"/>
      <c r="C303" s="55"/>
      <c r="D303" s="113"/>
      <c r="E303" s="123"/>
      <c r="F303" s="57"/>
      <c r="G303" s="55"/>
      <c r="H303" s="55"/>
      <c r="I303" s="124"/>
      <c r="J303" s="57"/>
      <c r="K303" s="57"/>
      <c r="L303" s="125"/>
      <c r="M303" s="57"/>
      <c r="N303" s="55"/>
      <c r="O303" s="58"/>
      <c r="P303" s="58"/>
      <c r="Q303" s="58"/>
      <c r="R303" s="58"/>
      <c r="S303" s="58"/>
      <c r="T303" s="58"/>
      <c r="U303" s="58"/>
      <c r="V303" s="58"/>
      <c r="W303" s="58"/>
      <c r="X303" s="58"/>
    </row>
    <row r="304" spans="2:24" s="110" customFormat="1" ht="15" hidden="1" customHeight="1" x14ac:dyDescent="0.4">
      <c r="B304" s="58"/>
      <c r="C304" s="55"/>
      <c r="D304" s="113"/>
      <c r="E304" s="123"/>
      <c r="F304" s="57"/>
      <c r="G304" s="55"/>
      <c r="H304" s="55"/>
      <c r="I304" s="124"/>
      <c r="J304" s="57"/>
      <c r="K304" s="57"/>
      <c r="L304" s="125"/>
      <c r="M304" s="57"/>
      <c r="N304" s="55"/>
      <c r="O304" s="58"/>
      <c r="P304" s="58"/>
      <c r="Q304" s="58"/>
      <c r="R304" s="58"/>
      <c r="S304" s="58"/>
      <c r="T304" s="58"/>
      <c r="U304" s="58"/>
      <c r="V304" s="58"/>
      <c r="W304" s="58"/>
      <c r="X304" s="58"/>
    </row>
    <row r="305" spans="2:24" s="110" customFormat="1" ht="15" hidden="1" customHeight="1" x14ac:dyDescent="0.4">
      <c r="B305" s="58"/>
      <c r="C305" s="55"/>
      <c r="D305" s="113"/>
      <c r="E305" s="123"/>
      <c r="F305" s="57"/>
      <c r="G305" s="55"/>
      <c r="H305" s="55"/>
      <c r="I305" s="124"/>
      <c r="J305" s="57"/>
      <c r="K305" s="57"/>
      <c r="L305" s="125"/>
      <c r="M305" s="57"/>
      <c r="N305" s="55"/>
      <c r="O305" s="58"/>
      <c r="P305" s="58"/>
      <c r="Q305" s="58"/>
      <c r="R305" s="58"/>
      <c r="S305" s="58"/>
      <c r="T305" s="58"/>
      <c r="U305" s="58"/>
      <c r="V305" s="58"/>
      <c r="W305" s="58"/>
      <c r="X305" s="58"/>
    </row>
    <row r="306" spans="2:24" s="110" customFormat="1" ht="15" hidden="1" customHeight="1" x14ac:dyDescent="0.4">
      <c r="B306" s="58"/>
      <c r="C306" s="55"/>
      <c r="D306" s="113"/>
      <c r="E306" s="123"/>
      <c r="F306" s="57"/>
      <c r="G306" s="55"/>
      <c r="H306" s="55"/>
      <c r="I306" s="124"/>
      <c r="J306" s="57"/>
      <c r="K306" s="57"/>
      <c r="L306" s="125"/>
      <c r="M306" s="57"/>
      <c r="N306" s="55"/>
      <c r="O306" s="58"/>
      <c r="P306" s="58"/>
      <c r="Q306" s="58"/>
      <c r="R306" s="58"/>
      <c r="S306" s="58"/>
      <c r="T306" s="58"/>
      <c r="U306" s="58"/>
      <c r="V306" s="58"/>
      <c r="W306" s="58"/>
      <c r="X306" s="58"/>
    </row>
    <row r="307" spans="2:24" s="110" customFormat="1" ht="15" hidden="1" customHeight="1" x14ac:dyDescent="0.4">
      <c r="B307" s="58"/>
      <c r="C307" s="55"/>
      <c r="D307" s="113"/>
      <c r="E307" s="123"/>
      <c r="F307" s="57"/>
      <c r="G307" s="55"/>
      <c r="H307" s="55"/>
      <c r="I307" s="124"/>
      <c r="J307" s="57"/>
      <c r="K307" s="57"/>
      <c r="L307" s="125"/>
      <c r="M307" s="57"/>
      <c r="N307" s="55"/>
      <c r="O307" s="58"/>
      <c r="P307" s="58"/>
      <c r="Q307" s="58"/>
      <c r="R307" s="58"/>
      <c r="S307" s="58"/>
      <c r="T307" s="58"/>
      <c r="U307" s="58"/>
      <c r="V307" s="58"/>
      <c r="W307" s="58"/>
      <c r="X307" s="58"/>
    </row>
    <row r="308" spans="2:24" s="110" customFormat="1" ht="15" hidden="1" customHeight="1" x14ac:dyDescent="0.4">
      <c r="B308" s="58"/>
      <c r="C308" s="55"/>
      <c r="D308" s="113"/>
      <c r="E308" s="123"/>
      <c r="F308" s="57"/>
      <c r="G308" s="55"/>
      <c r="H308" s="55"/>
      <c r="I308" s="124"/>
      <c r="J308" s="57"/>
      <c r="K308" s="57"/>
      <c r="L308" s="125"/>
      <c r="M308" s="57"/>
      <c r="N308" s="55"/>
      <c r="O308" s="58"/>
      <c r="P308" s="58"/>
      <c r="Q308" s="58"/>
      <c r="R308" s="58"/>
      <c r="S308" s="58"/>
      <c r="T308" s="58"/>
      <c r="U308" s="58"/>
      <c r="V308" s="58"/>
      <c r="W308" s="58"/>
      <c r="X308" s="58"/>
    </row>
    <row r="309" spans="2:24" s="110" customFormat="1" ht="15" hidden="1" customHeight="1" x14ac:dyDescent="0.4">
      <c r="B309" s="58"/>
      <c r="C309" s="55"/>
      <c r="D309" s="113"/>
      <c r="E309" s="123"/>
      <c r="F309" s="57"/>
      <c r="G309" s="55"/>
      <c r="H309" s="55"/>
      <c r="I309" s="124"/>
      <c r="J309" s="57"/>
      <c r="K309" s="57"/>
      <c r="L309" s="125"/>
      <c r="M309" s="57"/>
      <c r="N309" s="55"/>
      <c r="O309" s="58"/>
      <c r="P309" s="58"/>
      <c r="Q309" s="58"/>
      <c r="R309" s="58"/>
      <c r="S309" s="58"/>
      <c r="T309" s="58"/>
      <c r="U309" s="58"/>
      <c r="V309" s="58"/>
      <c r="W309" s="58"/>
      <c r="X309" s="58"/>
    </row>
    <row r="310" spans="2:24" s="110" customFormat="1" ht="15" hidden="1" customHeight="1" x14ac:dyDescent="0.4">
      <c r="B310" s="58"/>
      <c r="C310" s="55"/>
      <c r="D310" s="113"/>
      <c r="E310" s="123"/>
      <c r="F310" s="57"/>
      <c r="G310" s="55"/>
      <c r="H310" s="55"/>
      <c r="I310" s="124"/>
      <c r="J310" s="57"/>
      <c r="K310" s="57"/>
      <c r="L310" s="125"/>
      <c r="M310" s="57"/>
      <c r="N310" s="55"/>
      <c r="O310" s="58"/>
      <c r="P310" s="58"/>
      <c r="Q310" s="58"/>
      <c r="R310" s="58"/>
      <c r="S310" s="58"/>
      <c r="T310" s="58"/>
      <c r="U310" s="58"/>
      <c r="V310" s="58"/>
      <c r="W310" s="58"/>
      <c r="X310" s="58"/>
    </row>
    <row r="311" spans="2:24" s="110" customFormat="1" ht="15" hidden="1" customHeight="1" x14ac:dyDescent="0.4">
      <c r="B311" s="58"/>
      <c r="C311" s="55"/>
      <c r="D311" s="113"/>
      <c r="E311" s="123"/>
      <c r="F311" s="57"/>
      <c r="G311" s="55"/>
      <c r="H311" s="55"/>
      <c r="I311" s="124"/>
      <c r="J311" s="57"/>
      <c r="K311" s="57"/>
      <c r="L311" s="125"/>
      <c r="M311" s="57"/>
      <c r="N311" s="55"/>
      <c r="O311" s="58"/>
      <c r="P311" s="58"/>
      <c r="Q311" s="58"/>
      <c r="R311" s="58"/>
      <c r="S311" s="58"/>
      <c r="T311" s="58"/>
      <c r="U311" s="58"/>
      <c r="V311" s="58"/>
      <c r="W311" s="58"/>
      <c r="X311" s="58"/>
    </row>
    <row r="312" spans="2:24" s="110" customFormat="1" ht="15" hidden="1" customHeight="1" x14ac:dyDescent="0.4">
      <c r="B312" s="58"/>
      <c r="C312" s="55"/>
      <c r="D312" s="113"/>
      <c r="E312" s="123"/>
      <c r="F312" s="57"/>
      <c r="G312" s="55"/>
      <c r="H312" s="55"/>
      <c r="I312" s="124"/>
      <c r="J312" s="57"/>
      <c r="K312" s="57"/>
      <c r="L312" s="125"/>
      <c r="M312" s="57"/>
      <c r="N312" s="55"/>
      <c r="O312" s="58"/>
      <c r="P312" s="58"/>
      <c r="Q312" s="58"/>
      <c r="R312" s="58"/>
      <c r="S312" s="58"/>
      <c r="T312" s="58"/>
      <c r="U312" s="58"/>
      <c r="V312" s="58"/>
      <c r="W312" s="58"/>
      <c r="X312" s="58"/>
    </row>
    <row r="313" spans="2:24" s="110" customFormat="1" ht="15" hidden="1" customHeight="1" x14ac:dyDescent="0.4">
      <c r="B313" s="58"/>
      <c r="C313" s="55"/>
      <c r="D313" s="113"/>
      <c r="E313" s="123"/>
      <c r="F313" s="57"/>
      <c r="G313" s="55"/>
      <c r="H313" s="55"/>
      <c r="I313" s="124"/>
      <c r="J313" s="57"/>
      <c r="K313" s="57"/>
      <c r="L313" s="125"/>
      <c r="M313" s="57"/>
      <c r="N313" s="55"/>
      <c r="O313" s="58"/>
      <c r="P313" s="58"/>
      <c r="Q313" s="58"/>
      <c r="R313" s="58"/>
      <c r="S313" s="58"/>
      <c r="T313" s="58"/>
      <c r="U313" s="58"/>
      <c r="V313" s="58"/>
      <c r="W313" s="58"/>
      <c r="X313" s="58"/>
    </row>
    <row r="314" spans="2:24" s="110" customFormat="1" ht="15" hidden="1" customHeight="1" x14ac:dyDescent="0.4">
      <c r="B314" s="58"/>
      <c r="C314" s="55"/>
      <c r="D314" s="113"/>
      <c r="E314" s="123"/>
      <c r="F314" s="57"/>
      <c r="G314" s="55"/>
      <c r="H314" s="55"/>
      <c r="I314" s="124"/>
      <c r="J314" s="57"/>
      <c r="K314" s="57"/>
      <c r="L314" s="125"/>
      <c r="M314" s="57"/>
      <c r="N314" s="55"/>
      <c r="O314" s="58"/>
      <c r="P314" s="58"/>
      <c r="Q314" s="58"/>
      <c r="R314" s="58"/>
      <c r="S314" s="58"/>
      <c r="T314" s="58"/>
      <c r="U314" s="58"/>
      <c r="V314" s="58"/>
      <c r="W314" s="58"/>
      <c r="X314" s="58"/>
    </row>
    <row r="315" spans="2:24" s="110" customFormat="1" ht="15" hidden="1" customHeight="1" x14ac:dyDescent="0.4">
      <c r="B315" s="58"/>
      <c r="C315" s="55"/>
      <c r="D315" s="113"/>
      <c r="E315" s="123"/>
      <c r="F315" s="57"/>
      <c r="G315" s="55"/>
      <c r="H315" s="55"/>
      <c r="I315" s="124"/>
      <c r="J315" s="57"/>
      <c r="K315" s="57"/>
      <c r="L315" s="125"/>
      <c r="M315" s="57"/>
      <c r="N315" s="55"/>
      <c r="O315" s="58"/>
      <c r="P315" s="58"/>
      <c r="Q315" s="58"/>
      <c r="R315" s="58"/>
      <c r="S315" s="58"/>
      <c r="T315" s="58"/>
      <c r="U315" s="58"/>
      <c r="V315" s="58"/>
      <c r="W315" s="58"/>
      <c r="X315" s="58"/>
    </row>
    <row r="316" spans="2:24" s="110" customFormat="1" ht="15" hidden="1" customHeight="1" x14ac:dyDescent="0.4">
      <c r="B316" s="58"/>
      <c r="C316" s="55"/>
      <c r="D316" s="113"/>
      <c r="E316" s="123"/>
      <c r="F316" s="57"/>
      <c r="G316" s="55"/>
      <c r="H316" s="55"/>
      <c r="I316" s="124"/>
      <c r="J316" s="57"/>
      <c r="K316" s="57"/>
      <c r="L316" s="125"/>
      <c r="M316" s="57"/>
      <c r="N316" s="55"/>
      <c r="O316" s="58"/>
      <c r="P316" s="58"/>
      <c r="Q316" s="58"/>
      <c r="R316" s="58"/>
      <c r="S316" s="58"/>
      <c r="T316" s="58"/>
      <c r="U316" s="58"/>
      <c r="V316" s="58"/>
      <c r="W316" s="58"/>
      <c r="X316" s="58"/>
    </row>
    <row r="317" spans="2:24" s="110" customFormat="1" ht="15" hidden="1" customHeight="1" x14ac:dyDescent="0.4">
      <c r="B317" s="58"/>
      <c r="C317" s="55"/>
      <c r="D317" s="113"/>
      <c r="E317" s="123"/>
      <c r="F317" s="57"/>
      <c r="G317" s="55"/>
      <c r="H317" s="55"/>
      <c r="I317" s="124"/>
      <c r="J317" s="57"/>
      <c r="K317" s="57"/>
      <c r="L317" s="125"/>
      <c r="M317" s="57"/>
      <c r="N317" s="55"/>
      <c r="O317" s="58"/>
      <c r="P317" s="58"/>
      <c r="Q317" s="58"/>
      <c r="R317" s="58"/>
      <c r="S317" s="58"/>
      <c r="T317" s="58"/>
      <c r="U317" s="58"/>
      <c r="V317" s="58"/>
      <c r="W317" s="58"/>
      <c r="X317" s="58"/>
    </row>
    <row r="318" spans="2:24" s="110" customFormat="1" ht="15" hidden="1" customHeight="1" x14ac:dyDescent="0.4">
      <c r="B318" s="58"/>
      <c r="C318" s="55"/>
      <c r="D318" s="113"/>
      <c r="E318" s="123"/>
      <c r="F318" s="57"/>
      <c r="G318" s="55"/>
      <c r="H318" s="55"/>
      <c r="I318" s="124"/>
      <c r="J318" s="57"/>
      <c r="K318" s="57"/>
      <c r="L318" s="125"/>
      <c r="M318" s="57"/>
      <c r="N318" s="55"/>
      <c r="O318" s="58"/>
      <c r="P318" s="58"/>
      <c r="Q318" s="58"/>
      <c r="R318" s="58"/>
      <c r="S318" s="58"/>
      <c r="T318" s="58"/>
      <c r="U318" s="58"/>
      <c r="V318" s="58"/>
      <c r="W318" s="58"/>
      <c r="X318" s="58"/>
    </row>
    <row r="319" spans="2:24" s="110" customFormat="1" ht="15" hidden="1" customHeight="1" x14ac:dyDescent="0.4">
      <c r="B319" s="58"/>
      <c r="C319" s="55"/>
      <c r="D319" s="113"/>
      <c r="E319" s="123"/>
      <c r="F319" s="57"/>
      <c r="G319" s="55"/>
      <c r="H319" s="55"/>
      <c r="I319" s="124"/>
      <c r="J319" s="57"/>
      <c r="K319" s="57"/>
      <c r="L319" s="125"/>
      <c r="M319" s="57"/>
      <c r="N319" s="55"/>
      <c r="O319" s="58"/>
      <c r="P319" s="58"/>
      <c r="Q319" s="58"/>
      <c r="R319" s="58"/>
      <c r="S319" s="58"/>
      <c r="T319" s="58"/>
      <c r="U319" s="58"/>
      <c r="V319" s="58"/>
      <c r="W319" s="58"/>
      <c r="X319" s="58"/>
    </row>
    <row r="320" spans="2:24" s="110" customFormat="1" ht="15" hidden="1" customHeight="1" x14ac:dyDescent="0.4">
      <c r="B320" s="58"/>
      <c r="C320" s="55"/>
      <c r="D320" s="113"/>
      <c r="E320" s="123"/>
      <c r="F320" s="57"/>
      <c r="G320" s="55"/>
      <c r="H320" s="55"/>
      <c r="I320" s="124"/>
      <c r="J320" s="57"/>
      <c r="K320" s="57"/>
      <c r="L320" s="125"/>
      <c r="M320" s="57"/>
      <c r="N320" s="55"/>
      <c r="O320" s="58"/>
      <c r="P320" s="58"/>
      <c r="Q320" s="58"/>
      <c r="R320" s="58"/>
      <c r="S320" s="58"/>
      <c r="T320" s="58"/>
      <c r="U320" s="58"/>
      <c r="V320" s="58"/>
      <c r="W320" s="58"/>
      <c r="X320" s="58"/>
    </row>
    <row r="321" spans="2:24" s="110" customFormat="1" ht="15" hidden="1" customHeight="1" x14ac:dyDescent="0.4">
      <c r="B321" s="58"/>
      <c r="C321" s="55"/>
      <c r="D321" s="113"/>
      <c r="E321" s="123"/>
      <c r="F321" s="57"/>
      <c r="G321" s="55"/>
      <c r="H321" s="55"/>
      <c r="I321" s="124"/>
      <c r="J321" s="57"/>
      <c r="K321" s="57"/>
      <c r="L321" s="125"/>
      <c r="M321" s="57"/>
      <c r="N321" s="55"/>
      <c r="O321" s="58"/>
      <c r="P321" s="58"/>
      <c r="Q321" s="58"/>
      <c r="R321" s="58"/>
      <c r="S321" s="58"/>
      <c r="T321" s="58"/>
      <c r="U321" s="58"/>
      <c r="V321" s="58"/>
      <c r="W321" s="58"/>
      <c r="X321" s="58"/>
    </row>
    <row r="322" spans="2:24" s="110" customFormat="1" ht="15" hidden="1" customHeight="1" x14ac:dyDescent="0.4">
      <c r="B322" s="58"/>
      <c r="C322" s="55"/>
      <c r="D322" s="113"/>
      <c r="E322" s="123"/>
      <c r="F322" s="57"/>
      <c r="G322" s="55"/>
      <c r="H322" s="55"/>
      <c r="I322" s="124"/>
      <c r="J322" s="57"/>
      <c r="K322" s="57"/>
      <c r="L322" s="125"/>
      <c r="M322" s="57"/>
      <c r="N322" s="55"/>
      <c r="O322" s="58"/>
      <c r="P322" s="58"/>
      <c r="Q322" s="58"/>
      <c r="R322" s="58"/>
      <c r="S322" s="58"/>
      <c r="T322" s="58"/>
      <c r="U322" s="58"/>
      <c r="V322" s="58"/>
      <c r="W322" s="58"/>
      <c r="X322" s="58"/>
    </row>
    <row r="323" spans="2:24" s="110" customFormat="1" ht="15" hidden="1" customHeight="1" x14ac:dyDescent="0.4">
      <c r="B323" s="58"/>
      <c r="C323" s="55"/>
      <c r="D323" s="113"/>
      <c r="E323" s="123"/>
      <c r="F323" s="57"/>
      <c r="G323" s="55"/>
      <c r="H323" s="55"/>
      <c r="I323" s="124"/>
      <c r="J323" s="57"/>
      <c r="K323" s="57"/>
      <c r="L323" s="125"/>
      <c r="M323" s="57"/>
      <c r="N323" s="55"/>
      <c r="O323" s="58"/>
      <c r="P323" s="58"/>
      <c r="Q323" s="58"/>
      <c r="R323" s="58"/>
      <c r="S323" s="58"/>
      <c r="T323" s="58"/>
      <c r="U323" s="58"/>
      <c r="V323" s="58"/>
      <c r="W323" s="58"/>
      <c r="X323" s="58"/>
    </row>
    <row r="324" spans="2:24" s="110" customFormat="1" ht="15" hidden="1" customHeight="1" x14ac:dyDescent="0.4">
      <c r="B324" s="58"/>
      <c r="C324" s="55"/>
      <c r="D324" s="113"/>
      <c r="E324" s="123"/>
      <c r="F324" s="57"/>
      <c r="G324" s="55"/>
      <c r="H324" s="55"/>
      <c r="I324" s="124"/>
      <c r="J324" s="57"/>
      <c r="K324" s="57"/>
      <c r="L324" s="125"/>
      <c r="M324" s="57"/>
      <c r="N324" s="55"/>
      <c r="O324" s="58"/>
      <c r="P324" s="58"/>
      <c r="Q324" s="58"/>
      <c r="R324" s="58"/>
      <c r="S324" s="58"/>
      <c r="T324" s="58"/>
      <c r="U324" s="58"/>
      <c r="V324" s="58"/>
      <c r="W324" s="58"/>
      <c r="X324" s="58"/>
    </row>
    <row r="325" spans="2:24" s="110" customFormat="1" ht="15" hidden="1" customHeight="1" x14ac:dyDescent="0.4">
      <c r="B325" s="58"/>
      <c r="C325" s="55"/>
      <c r="D325" s="113"/>
      <c r="E325" s="123"/>
      <c r="F325" s="57"/>
      <c r="G325" s="55"/>
      <c r="H325" s="55"/>
      <c r="I325" s="124"/>
      <c r="J325" s="57"/>
      <c r="K325" s="57"/>
      <c r="L325" s="125"/>
      <c r="M325" s="57"/>
      <c r="N325" s="55"/>
      <c r="O325" s="58"/>
      <c r="P325" s="58"/>
      <c r="Q325" s="58"/>
      <c r="R325" s="58"/>
      <c r="S325" s="58"/>
      <c r="T325" s="58"/>
      <c r="U325" s="58"/>
      <c r="V325" s="58"/>
      <c r="W325" s="58"/>
      <c r="X325" s="58"/>
    </row>
    <row r="326" spans="2:24" s="110" customFormat="1" ht="15" hidden="1" customHeight="1" x14ac:dyDescent="0.4">
      <c r="B326" s="58"/>
      <c r="C326" s="55"/>
      <c r="D326" s="113"/>
      <c r="E326" s="123"/>
      <c r="F326" s="57"/>
      <c r="G326" s="55"/>
      <c r="H326" s="55"/>
      <c r="I326" s="124"/>
      <c r="J326" s="57"/>
      <c r="K326" s="57"/>
      <c r="L326" s="125"/>
      <c r="M326" s="57"/>
      <c r="N326" s="55"/>
      <c r="O326" s="58"/>
      <c r="P326" s="58"/>
      <c r="Q326" s="58"/>
      <c r="R326" s="58"/>
      <c r="S326" s="58"/>
      <c r="T326" s="58"/>
      <c r="U326" s="58"/>
      <c r="V326" s="58"/>
      <c r="W326" s="58"/>
      <c r="X326" s="58"/>
    </row>
    <row r="327" spans="2:24" s="110" customFormat="1" ht="15" hidden="1" customHeight="1" x14ac:dyDescent="0.4">
      <c r="B327" s="58"/>
      <c r="C327" s="55"/>
      <c r="D327" s="113"/>
      <c r="E327" s="123"/>
      <c r="F327" s="57"/>
      <c r="G327" s="55"/>
      <c r="H327" s="55"/>
      <c r="I327" s="124"/>
      <c r="J327" s="57"/>
      <c r="K327" s="57"/>
      <c r="L327" s="125"/>
      <c r="M327" s="57"/>
      <c r="N327" s="55"/>
      <c r="O327" s="58"/>
      <c r="P327" s="58"/>
      <c r="Q327" s="58"/>
      <c r="R327" s="58"/>
      <c r="S327" s="58"/>
      <c r="T327" s="58"/>
      <c r="U327" s="58"/>
      <c r="V327" s="58"/>
      <c r="W327" s="58"/>
      <c r="X327" s="58"/>
    </row>
    <row r="328" spans="2:24" s="110" customFormat="1" ht="15" hidden="1" customHeight="1" x14ac:dyDescent="0.4">
      <c r="B328" s="58"/>
      <c r="C328" s="55"/>
      <c r="D328" s="113"/>
      <c r="E328" s="123"/>
      <c r="F328" s="57"/>
      <c r="G328" s="55"/>
      <c r="H328" s="55"/>
      <c r="I328" s="124"/>
      <c r="J328" s="57"/>
      <c r="K328" s="57"/>
      <c r="L328" s="125"/>
      <c r="M328" s="57"/>
      <c r="N328" s="55"/>
      <c r="O328" s="58"/>
      <c r="P328" s="58"/>
      <c r="Q328" s="58"/>
      <c r="R328" s="58"/>
      <c r="S328" s="58"/>
      <c r="T328" s="58"/>
      <c r="U328" s="58"/>
      <c r="V328" s="58"/>
      <c r="W328" s="58"/>
      <c r="X328" s="58"/>
    </row>
    <row r="329" spans="2:24" s="110" customFormat="1" ht="15" hidden="1" customHeight="1" x14ac:dyDescent="0.4">
      <c r="B329" s="58"/>
      <c r="C329" s="55"/>
      <c r="D329" s="113"/>
      <c r="E329" s="123"/>
      <c r="F329" s="57"/>
      <c r="G329" s="55"/>
      <c r="H329" s="55"/>
      <c r="I329" s="124"/>
      <c r="J329" s="57"/>
      <c r="K329" s="57"/>
      <c r="L329" s="125"/>
      <c r="M329" s="57"/>
      <c r="N329" s="55"/>
      <c r="O329" s="58"/>
      <c r="P329" s="58"/>
      <c r="Q329" s="58"/>
      <c r="R329" s="58"/>
      <c r="S329" s="58"/>
      <c r="T329" s="58"/>
      <c r="U329" s="58"/>
      <c r="V329" s="58"/>
      <c r="W329" s="58"/>
      <c r="X329" s="58"/>
    </row>
    <row r="330" spans="2:24" s="110" customFormat="1" ht="15" hidden="1" customHeight="1" x14ac:dyDescent="0.4">
      <c r="B330" s="58"/>
      <c r="C330" s="55"/>
      <c r="D330" s="113"/>
      <c r="E330" s="123"/>
      <c r="F330" s="57"/>
      <c r="G330" s="55"/>
      <c r="H330" s="55"/>
      <c r="I330" s="124"/>
      <c r="J330" s="57"/>
      <c r="K330" s="57"/>
      <c r="L330" s="125"/>
      <c r="M330" s="57"/>
      <c r="N330" s="55"/>
      <c r="O330" s="58"/>
      <c r="P330" s="58"/>
      <c r="Q330" s="58"/>
      <c r="R330" s="58"/>
      <c r="S330" s="58"/>
      <c r="T330" s="58"/>
      <c r="U330" s="58"/>
      <c r="V330" s="58"/>
      <c r="W330" s="58"/>
      <c r="X330" s="58"/>
    </row>
    <row r="331" spans="2:24" s="110" customFormat="1" ht="15" hidden="1" customHeight="1" x14ac:dyDescent="0.4">
      <c r="B331" s="58"/>
      <c r="C331" s="55"/>
      <c r="D331" s="113"/>
      <c r="E331" s="123"/>
      <c r="F331" s="57"/>
      <c r="G331" s="55"/>
      <c r="H331" s="55"/>
      <c r="I331" s="124"/>
      <c r="J331" s="57"/>
      <c r="K331" s="57"/>
      <c r="L331" s="125"/>
      <c r="M331" s="57"/>
      <c r="N331" s="55"/>
      <c r="O331" s="58"/>
      <c r="P331" s="58"/>
      <c r="Q331" s="58"/>
      <c r="R331" s="58"/>
      <c r="S331" s="58"/>
      <c r="T331" s="58"/>
      <c r="U331" s="58"/>
      <c r="V331" s="58"/>
      <c r="W331" s="58"/>
      <c r="X331" s="58"/>
    </row>
    <row r="332" spans="2:24" s="110" customFormat="1" ht="15" hidden="1" customHeight="1" x14ac:dyDescent="0.4">
      <c r="B332" s="58"/>
      <c r="C332" s="55"/>
      <c r="D332" s="113"/>
      <c r="E332" s="123"/>
      <c r="F332" s="57"/>
      <c r="G332" s="55"/>
      <c r="H332" s="55"/>
      <c r="I332" s="124"/>
      <c r="J332" s="57"/>
      <c r="K332" s="57"/>
      <c r="L332" s="125"/>
      <c r="M332" s="57"/>
      <c r="N332" s="55"/>
      <c r="O332" s="58"/>
      <c r="P332" s="58"/>
      <c r="Q332" s="58"/>
      <c r="R332" s="58"/>
      <c r="S332" s="58"/>
      <c r="T332" s="58"/>
      <c r="U332" s="58"/>
      <c r="V332" s="58"/>
      <c r="W332" s="58"/>
      <c r="X332" s="58"/>
    </row>
    <row r="333" spans="2:24" s="110" customFormat="1" ht="15" hidden="1" customHeight="1" x14ac:dyDescent="0.4">
      <c r="B333" s="58"/>
      <c r="C333" s="55"/>
      <c r="D333" s="113"/>
      <c r="E333" s="123"/>
      <c r="F333" s="57"/>
      <c r="G333" s="55"/>
      <c r="H333" s="55"/>
      <c r="I333" s="124"/>
      <c r="J333" s="57"/>
      <c r="K333" s="57"/>
      <c r="L333" s="125"/>
      <c r="M333" s="57"/>
      <c r="N333" s="55"/>
      <c r="O333" s="58"/>
      <c r="P333" s="58"/>
      <c r="Q333" s="58"/>
      <c r="R333" s="58"/>
      <c r="S333" s="58"/>
      <c r="T333" s="58"/>
      <c r="U333" s="58"/>
      <c r="V333" s="58"/>
      <c r="W333" s="58"/>
      <c r="X333" s="58"/>
    </row>
    <row r="334" spans="2:24" s="110" customFormat="1" ht="15" hidden="1" customHeight="1" x14ac:dyDescent="0.4">
      <c r="B334" s="58"/>
      <c r="C334" s="55"/>
      <c r="D334" s="113"/>
      <c r="E334" s="123"/>
      <c r="F334" s="57"/>
      <c r="G334" s="55"/>
      <c r="H334" s="55"/>
      <c r="I334" s="124"/>
      <c r="J334" s="57"/>
      <c r="K334" s="57"/>
      <c r="L334" s="125"/>
      <c r="M334" s="57"/>
      <c r="N334" s="55"/>
      <c r="O334" s="58"/>
      <c r="P334" s="58"/>
      <c r="Q334" s="58"/>
      <c r="R334" s="58"/>
      <c r="S334" s="58"/>
      <c r="T334" s="58"/>
      <c r="U334" s="58"/>
      <c r="V334" s="58"/>
      <c r="W334" s="58"/>
      <c r="X334" s="58"/>
    </row>
    <row r="335" spans="2:24" s="110" customFormat="1" ht="15" hidden="1" customHeight="1" x14ac:dyDescent="0.4">
      <c r="B335" s="58"/>
      <c r="C335" s="55"/>
      <c r="D335" s="113"/>
      <c r="E335" s="123"/>
      <c r="F335" s="57"/>
      <c r="G335" s="55"/>
      <c r="H335" s="55"/>
      <c r="I335" s="124"/>
      <c r="J335" s="57"/>
      <c r="K335" s="57"/>
      <c r="L335" s="125"/>
      <c r="M335" s="57"/>
      <c r="N335" s="55"/>
      <c r="O335" s="58"/>
      <c r="P335" s="58"/>
      <c r="Q335" s="58"/>
      <c r="R335" s="58"/>
      <c r="S335" s="58"/>
      <c r="T335" s="58"/>
      <c r="U335" s="58"/>
      <c r="V335" s="58"/>
      <c r="W335" s="58"/>
      <c r="X335" s="58"/>
    </row>
    <row r="336" spans="2:24" s="110" customFormat="1" ht="15" hidden="1" customHeight="1" x14ac:dyDescent="0.4">
      <c r="B336" s="58"/>
      <c r="C336" s="55"/>
      <c r="D336" s="113"/>
      <c r="E336" s="123"/>
      <c r="F336" s="57"/>
      <c r="G336" s="55"/>
      <c r="H336" s="55"/>
      <c r="I336" s="124"/>
      <c r="J336" s="57"/>
      <c r="K336" s="57"/>
      <c r="L336" s="125"/>
      <c r="M336" s="57"/>
      <c r="N336" s="55"/>
      <c r="O336" s="58"/>
      <c r="P336" s="58"/>
      <c r="Q336" s="58"/>
      <c r="R336" s="58"/>
      <c r="S336" s="58"/>
      <c r="T336" s="58"/>
      <c r="U336" s="58"/>
      <c r="V336" s="58"/>
      <c r="W336" s="58"/>
      <c r="X336" s="58"/>
    </row>
    <row r="337" spans="2:24" s="110" customFormat="1" ht="15" hidden="1" customHeight="1" x14ac:dyDescent="0.4">
      <c r="B337" s="58"/>
      <c r="C337" s="55"/>
      <c r="D337" s="113"/>
      <c r="E337" s="123"/>
      <c r="F337" s="57"/>
      <c r="G337" s="55"/>
      <c r="H337" s="55"/>
      <c r="I337" s="124"/>
      <c r="J337" s="57"/>
      <c r="K337" s="57"/>
      <c r="L337" s="125"/>
      <c r="M337" s="57"/>
      <c r="N337" s="55"/>
      <c r="O337" s="58"/>
      <c r="P337" s="58"/>
      <c r="Q337" s="58"/>
      <c r="R337" s="58"/>
      <c r="S337" s="58"/>
      <c r="T337" s="58"/>
      <c r="U337" s="58"/>
      <c r="V337" s="58"/>
      <c r="W337" s="58"/>
      <c r="X337" s="58"/>
    </row>
    <row r="338" spans="2:24" s="110" customFormat="1" ht="15" hidden="1" customHeight="1" x14ac:dyDescent="0.4">
      <c r="B338" s="58"/>
      <c r="C338" s="55"/>
      <c r="D338" s="113"/>
      <c r="E338" s="123"/>
      <c r="F338" s="57"/>
      <c r="G338" s="55"/>
      <c r="H338" s="55"/>
      <c r="I338" s="124"/>
      <c r="J338" s="57"/>
      <c r="K338" s="57"/>
      <c r="L338" s="125"/>
      <c r="M338" s="57"/>
      <c r="N338" s="55"/>
      <c r="O338" s="58"/>
      <c r="P338" s="58"/>
      <c r="Q338" s="58"/>
      <c r="R338" s="58"/>
      <c r="S338" s="58"/>
      <c r="T338" s="58"/>
      <c r="U338" s="58"/>
      <c r="V338" s="58"/>
      <c r="W338" s="58"/>
      <c r="X338" s="58"/>
    </row>
    <row r="339" spans="2:24" s="110" customFormat="1" ht="15" hidden="1" customHeight="1" x14ac:dyDescent="0.4">
      <c r="B339" s="58"/>
      <c r="C339" s="55"/>
      <c r="D339" s="113"/>
      <c r="E339" s="123"/>
      <c r="F339" s="57"/>
      <c r="G339" s="55"/>
      <c r="H339" s="55"/>
      <c r="I339" s="124"/>
      <c r="J339" s="57"/>
      <c r="K339" s="57"/>
      <c r="L339" s="125"/>
      <c r="M339" s="57"/>
      <c r="N339" s="55"/>
      <c r="O339" s="58"/>
      <c r="P339" s="58"/>
      <c r="Q339" s="58"/>
      <c r="R339" s="58"/>
      <c r="S339" s="58"/>
      <c r="T339" s="58"/>
      <c r="U339" s="58"/>
      <c r="V339" s="58"/>
      <c r="W339" s="58"/>
      <c r="X339" s="58"/>
    </row>
    <row r="340" spans="2:24" s="110" customFormat="1" ht="15" hidden="1" customHeight="1" x14ac:dyDescent="0.4">
      <c r="B340" s="58"/>
      <c r="C340" s="55"/>
      <c r="D340" s="113"/>
      <c r="E340" s="123"/>
      <c r="F340" s="57"/>
      <c r="G340" s="55"/>
      <c r="H340" s="55"/>
      <c r="I340" s="124"/>
      <c r="J340" s="57"/>
      <c r="K340" s="57"/>
      <c r="L340" s="125"/>
      <c r="M340" s="57"/>
      <c r="N340" s="55"/>
      <c r="O340" s="58"/>
      <c r="P340" s="58"/>
      <c r="Q340" s="58"/>
      <c r="R340" s="58"/>
      <c r="S340" s="58"/>
      <c r="T340" s="58"/>
      <c r="U340" s="58"/>
      <c r="V340" s="58"/>
      <c r="W340" s="58"/>
      <c r="X340" s="58"/>
    </row>
    <row r="341" spans="2:24" s="110" customFormat="1" ht="15" hidden="1" customHeight="1" x14ac:dyDescent="0.4">
      <c r="B341" s="58"/>
      <c r="C341" s="55"/>
      <c r="D341" s="113"/>
      <c r="E341" s="123"/>
      <c r="F341" s="57"/>
      <c r="G341" s="55"/>
      <c r="H341" s="55"/>
      <c r="I341" s="124"/>
      <c r="J341" s="57"/>
      <c r="K341" s="57"/>
      <c r="L341" s="125"/>
      <c r="M341" s="57"/>
      <c r="N341" s="55"/>
      <c r="O341" s="58"/>
      <c r="P341" s="58"/>
      <c r="Q341" s="58"/>
      <c r="R341" s="58"/>
      <c r="S341" s="58"/>
      <c r="T341" s="58"/>
      <c r="U341" s="58"/>
      <c r="V341" s="58"/>
      <c r="W341" s="58"/>
      <c r="X341" s="58"/>
    </row>
    <row r="342" spans="2:24" s="110" customFormat="1" ht="15" hidden="1" customHeight="1" x14ac:dyDescent="0.4">
      <c r="B342" s="58"/>
      <c r="C342" s="55"/>
      <c r="D342" s="113"/>
      <c r="E342" s="123"/>
      <c r="F342" s="57"/>
      <c r="G342" s="55"/>
      <c r="H342" s="55"/>
      <c r="I342" s="124"/>
      <c r="J342" s="57"/>
      <c r="K342" s="57"/>
      <c r="L342" s="125"/>
      <c r="M342" s="57"/>
      <c r="N342" s="55"/>
      <c r="O342" s="58"/>
      <c r="P342" s="58"/>
      <c r="Q342" s="58"/>
      <c r="R342" s="58"/>
      <c r="S342" s="58"/>
      <c r="T342" s="58"/>
      <c r="U342" s="58"/>
      <c r="V342" s="58"/>
      <c r="W342" s="58"/>
      <c r="X342" s="58"/>
    </row>
    <row r="343" spans="2:24" s="110" customFormat="1" ht="15" hidden="1" customHeight="1" x14ac:dyDescent="0.4">
      <c r="B343" s="58"/>
      <c r="C343" s="55"/>
      <c r="D343" s="113"/>
      <c r="E343" s="123"/>
      <c r="F343" s="57"/>
      <c r="G343" s="55"/>
      <c r="H343" s="55"/>
      <c r="I343" s="124"/>
      <c r="J343" s="57"/>
      <c r="K343" s="57"/>
      <c r="L343" s="125"/>
      <c r="M343" s="57"/>
      <c r="N343" s="55"/>
      <c r="O343" s="58"/>
      <c r="P343" s="58"/>
      <c r="Q343" s="58"/>
      <c r="R343" s="58"/>
      <c r="S343" s="58"/>
      <c r="T343" s="58"/>
      <c r="U343" s="58"/>
      <c r="V343" s="58"/>
      <c r="W343" s="58"/>
      <c r="X343" s="58"/>
    </row>
    <row r="344" spans="2:24" s="110" customFormat="1" ht="15" hidden="1" customHeight="1" x14ac:dyDescent="0.4">
      <c r="B344" s="58"/>
      <c r="C344" s="55"/>
      <c r="D344" s="113"/>
      <c r="E344" s="123"/>
      <c r="F344" s="57"/>
      <c r="G344" s="55"/>
      <c r="H344" s="55"/>
      <c r="I344" s="124"/>
      <c r="J344" s="57"/>
      <c r="K344" s="57"/>
      <c r="L344" s="125"/>
      <c r="M344" s="57"/>
      <c r="N344" s="55"/>
      <c r="O344" s="58"/>
      <c r="P344" s="58"/>
      <c r="Q344" s="58"/>
      <c r="R344" s="58"/>
      <c r="S344" s="58"/>
      <c r="T344" s="58"/>
      <c r="U344" s="58"/>
      <c r="V344" s="58"/>
      <c r="W344" s="58"/>
      <c r="X344" s="58"/>
    </row>
    <row r="345" spans="2:24" s="110" customFormat="1" ht="15" hidden="1" customHeight="1" x14ac:dyDescent="0.4">
      <c r="B345" s="58"/>
      <c r="C345" s="55"/>
      <c r="D345" s="113"/>
      <c r="E345" s="123"/>
      <c r="F345" s="57"/>
      <c r="G345" s="55"/>
      <c r="H345" s="55"/>
      <c r="I345" s="124"/>
      <c r="J345" s="57"/>
      <c r="K345" s="57"/>
      <c r="L345" s="125"/>
      <c r="M345" s="57"/>
      <c r="N345" s="55"/>
      <c r="O345" s="58"/>
      <c r="P345" s="58"/>
      <c r="Q345" s="58"/>
      <c r="R345" s="58"/>
      <c r="S345" s="58"/>
      <c r="T345" s="58"/>
      <c r="U345" s="58"/>
      <c r="V345" s="58"/>
      <c r="W345" s="58"/>
      <c r="X345" s="58"/>
    </row>
    <row r="346" spans="2:24" s="110" customFormat="1" ht="15" hidden="1" customHeight="1" x14ac:dyDescent="0.4">
      <c r="B346" s="58"/>
      <c r="C346" s="55"/>
      <c r="D346" s="113"/>
      <c r="E346" s="123"/>
      <c r="F346" s="57"/>
      <c r="G346" s="55"/>
      <c r="H346" s="55"/>
      <c r="I346" s="124"/>
      <c r="J346" s="57"/>
      <c r="K346" s="57"/>
      <c r="L346" s="125"/>
      <c r="M346" s="57"/>
      <c r="N346" s="55"/>
      <c r="O346" s="58"/>
      <c r="P346" s="58"/>
      <c r="Q346" s="58"/>
      <c r="R346" s="58"/>
      <c r="S346" s="58"/>
      <c r="T346" s="58"/>
      <c r="U346" s="58"/>
      <c r="V346" s="58"/>
      <c r="W346" s="58"/>
      <c r="X346" s="58"/>
    </row>
    <row r="347" spans="2:24" s="110" customFormat="1" ht="15" hidden="1" customHeight="1" x14ac:dyDescent="0.4">
      <c r="B347" s="58"/>
      <c r="C347" s="55"/>
      <c r="D347" s="113"/>
      <c r="E347" s="123"/>
      <c r="F347" s="57"/>
      <c r="G347" s="55"/>
      <c r="H347" s="55"/>
      <c r="I347" s="124"/>
      <c r="J347" s="57"/>
      <c r="K347" s="57"/>
      <c r="L347" s="125"/>
      <c r="M347" s="57"/>
      <c r="N347" s="55"/>
      <c r="O347" s="58"/>
      <c r="P347" s="58"/>
      <c r="Q347" s="58"/>
      <c r="R347" s="58"/>
      <c r="S347" s="58"/>
      <c r="T347" s="58"/>
      <c r="U347" s="58"/>
      <c r="V347" s="58"/>
      <c r="W347" s="58"/>
      <c r="X347" s="58"/>
    </row>
    <row r="348" spans="2:24" s="110" customFormat="1" ht="15" hidden="1" customHeight="1" x14ac:dyDescent="0.4">
      <c r="B348" s="58"/>
      <c r="C348" s="55"/>
      <c r="D348" s="113"/>
      <c r="E348" s="123"/>
      <c r="F348" s="57"/>
      <c r="G348" s="55"/>
      <c r="H348" s="55"/>
      <c r="I348" s="124"/>
      <c r="J348" s="57"/>
      <c r="K348" s="57"/>
      <c r="L348" s="125"/>
      <c r="M348" s="57"/>
      <c r="N348" s="55"/>
      <c r="O348" s="58"/>
      <c r="P348" s="58"/>
      <c r="Q348" s="58"/>
      <c r="R348" s="58"/>
      <c r="S348" s="58"/>
      <c r="T348" s="58"/>
      <c r="U348" s="58"/>
      <c r="V348" s="58"/>
      <c r="W348" s="58"/>
      <c r="X348" s="58"/>
    </row>
    <row r="349" spans="2:24" s="110" customFormat="1" ht="15" hidden="1" customHeight="1" x14ac:dyDescent="0.4">
      <c r="B349" s="58"/>
      <c r="C349" s="55"/>
      <c r="D349" s="113"/>
      <c r="E349" s="123"/>
      <c r="F349" s="57"/>
      <c r="G349" s="55"/>
      <c r="H349" s="55"/>
      <c r="I349" s="124"/>
      <c r="J349" s="57"/>
      <c r="K349" s="57"/>
      <c r="L349" s="125"/>
      <c r="M349" s="57"/>
      <c r="N349" s="55"/>
      <c r="O349" s="58"/>
      <c r="P349" s="58"/>
      <c r="Q349" s="58"/>
      <c r="R349" s="58"/>
      <c r="S349" s="58"/>
      <c r="T349" s="58"/>
      <c r="U349" s="58"/>
      <c r="V349" s="58"/>
      <c r="W349" s="58"/>
      <c r="X349" s="58"/>
    </row>
    <row r="350" spans="2:24" s="110" customFormat="1" ht="15" hidden="1" customHeight="1" x14ac:dyDescent="0.4">
      <c r="B350" s="58"/>
      <c r="C350" s="55"/>
      <c r="D350" s="113"/>
      <c r="E350" s="123"/>
      <c r="F350" s="57"/>
      <c r="G350" s="55"/>
      <c r="H350" s="55"/>
      <c r="I350" s="124"/>
      <c r="J350" s="57"/>
      <c r="K350" s="57"/>
      <c r="L350" s="125"/>
      <c r="M350" s="57"/>
      <c r="N350" s="55"/>
      <c r="O350" s="58"/>
      <c r="P350" s="58"/>
      <c r="Q350" s="58"/>
      <c r="R350" s="58"/>
      <c r="S350" s="58"/>
      <c r="T350" s="58"/>
      <c r="U350" s="58"/>
      <c r="V350" s="58"/>
      <c r="W350" s="58"/>
      <c r="X350" s="58"/>
    </row>
    <row r="351" spans="2:24" s="110" customFormat="1" ht="15" hidden="1" customHeight="1" x14ac:dyDescent="0.4">
      <c r="B351" s="58"/>
      <c r="C351" s="55"/>
      <c r="D351" s="113"/>
      <c r="E351" s="123"/>
      <c r="F351" s="57"/>
      <c r="G351" s="55"/>
      <c r="H351" s="55"/>
      <c r="I351" s="124"/>
      <c r="J351" s="57"/>
      <c r="K351" s="57"/>
      <c r="L351" s="125"/>
      <c r="M351" s="57"/>
      <c r="N351" s="55"/>
      <c r="O351" s="58"/>
      <c r="P351" s="58"/>
      <c r="Q351" s="58"/>
      <c r="R351" s="58"/>
      <c r="S351" s="58"/>
      <c r="T351" s="58"/>
      <c r="U351" s="58"/>
      <c r="V351" s="58"/>
      <c r="W351" s="58"/>
      <c r="X351" s="58"/>
    </row>
    <row r="352" spans="2:24" s="110" customFormat="1" ht="15" hidden="1" customHeight="1" x14ac:dyDescent="0.4">
      <c r="B352" s="58"/>
      <c r="C352" s="55"/>
      <c r="D352" s="113"/>
      <c r="E352" s="123"/>
      <c r="F352" s="57"/>
      <c r="G352" s="55"/>
      <c r="H352" s="55"/>
      <c r="I352" s="124"/>
      <c r="J352" s="57"/>
      <c r="K352" s="57"/>
      <c r="L352" s="125"/>
      <c r="M352" s="57"/>
      <c r="N352" s="55"/>
      <c r="O352" s="58"/>
      <c r="P352" s="58"/>
      <c r="Q352" s="58"/>
      <c r="R352" s="58"/>
      <c r="S352" s="58"/>
      <c r="T352" s="58"/>
      <c r="U352" s="58"/>
      <c r="V352" s="58"/>
      <c r="W352" s="58"/>
      <c r="X352" s="58"/>
    </row>
    <row r="353" spans="2:24" s="110" customFormat="1" ht="15" hidden="1" customHeight="1" x14ac:dyDescent="0.4">
      <c r="B353" s="58"/>
      <c r="C353" s="55"/>
      <c r="D353" s="113"/>
      <c r="E353" s="123"/>
      <c r="F353" s="57"/>
      <c r="G353" s="55"/>
      <c r="H353" s="55"/>
      <c r="I353" s="124"/>
      <c r="J353" s="57"/>
      <c r="K353" s="57"/>
      <c r="L353" s="125"/>
      <c r="M353" s="57"/>
      <c r="N353" s="55"/>
      <c r="O353" s="58"/>
      <c r="P353" s="58"/>
      <c r="Q353" s="58"/>
      <c r="R353" s="58"/>
      <c r="S353" s="58"/>
      <c r="T353" s="58"/>
      <c r="U353" s="58"/>
      <c r="V353" s="58"/>
      <c r="W353" s="58"/>
      <c r="X353" s="58"/>
    </row>
    <row r="354" spans="2:24" s="110" customFormat="1" ht="15" hidden="1" customHeight="1" x14ac:dyDescent="0.4">
      <c r="B354" s="58"/>
      <c r="C354" s="55"/>
      <c r="D354" s="113"/>
      <c r="E354" s="123"/>
      <c r="F354" s="57"/>
      <c r="G354" s="55"/>
      <c r="H354" s="55"/>
      <c r="I354" s="124"/>
      <c r="J354" s="57"/>
      <c r="K354" s="57"/>
      <c r="L354" s="125"/>
      <c r="M354" s="57"/>
      <c r="N354" s="55"/>
      <c r="O354" s="58"/>
      <c r="P354" s="58"/>
      <c r="Q354" s="58"/>
      <c r="R354" s="58"/>
      <c r="S354" s="58"/>
      <c r="T354" s="58"/>
      <c r="U354" s="58"/>
      <c r="V354" s="58"/>
      <c r="W354" s="58"/>
      <c r="X354" s="58"/>
    </row>
    <row r="355" spans="2:24" s="110" customFormat="1" ht="15" hidden="1" customHeight="1" x14ac:dyDescent="0.4">
      <c r="B355" s="58"/>
      <c r="C355" s="55"/>
      <c r="D355" s="113"/>
      <c r="E355" s="123"/>
      <c r="F355" s="57"/>
      <c r="G355" s="55"/>
      <c r="H355" s="55"/>
      <c r="I355" s="124"/>
      <c r="J355" s="57"/>
      <c r="K355" s="57"/>
      <c r="L355" s="125"/>
      <c r="M355" s="57"/>
      <c r="N355" s="55"/>
      <c r="O355" s="58"/>
      <c r="P355" s="58"/>
      <c r="Q355" s="58"/>
      <c r="R355" s="58"/>
      <c r="S355" s="58"/>
      <c r="T355" s="58"/>
      <c r="U355" s="58"/>
      <c r="V355" s="58"/>
      <c r="W355" s="58"/>
      <c r="X355" s="58"/>
    </row>
    <row r="356" spans="2:24" s="110" customFormat="1" ht="15" hidden="1" customHeight="1" x14ac:dyDescent="0.4">
      <c r="B356" s="58"/>
      <c r="C356" s="55"/>
      <c r="D356" s="113"/>
      <c r="E356" s="123"/>
      <c r="F356" s="57"/>
      <c r="G356" s="55"/>
      <c r="H356" s="55"/>
      <c r="I356" s="124"/>
      <c r="J356" s="57"/>
      <c r="K356" s="57"/>
      <c r="L356" s="125"/>
      <c r="M356" s="57"/>
      <c r="N356" s="55"/>
      <c r="O356" s="58"/>
      <c r="P356" s="58"/>
      <c r="Q356" s="58"/>
      <c r="R356" s="58"/>
      <c r="S356" s="58"/>
      <c r="T356" s="58"/>
      <c r="U356" s="58"/>
      <c r="V356" s="58"/>
      <c r="W356" s="58"/>
      <c r="X356" s="58"/>
    </row>
    <row r="357" spans="2:24" s="110" customFormat="1" ht="15" hidden="1" customHeight="1" x14ac:dyDescent="0.4">
      <c r="B357" s="58"/>
      <c r="C357" s="55"/>
      <c r="D357" s="113"/>
      <c r="E357" s="123"/>
      <c r="F357" s="57"/>
      <c r="G357" s="55"/>
      <c r="H357" s="55"/>
      <c r="I357" s="124"/>
      <c r="J357" s="57"/>
      <c r="K357" s="57"/>
      <c r="L357" s="125"/>
      <c r="M357" s="57"/>
      <c r="N357" s="55"/>
      <c r="O357" s="58"/>
      <c r="P357" s="58"/>
      <c r="Q357" s="58"/>
      <c r="R357" s="58"/>
      <c r="S357" s="58"/>
      <c r="T357" s="58"/>
      <c r="U357" s="58"/>
      <c r="V357" s="58"/>
      <c r="W357" s="58"/>
      <c r="X357" s="58"/>
    </row>
    <row r="358" spans="2:24" s="110" customFormat="1" ht="15" hidden="1" customHeight="1" x14ac:dyDescent="0.4">
      <c r="B358" s="58"/>
      <c r="C358" s="55"/>
      <c r="D358" s="113"/>
      <c r="E358" s="123"/>
      <c r="F358" s="57"/>
      <c r="G358" s="55"/>
      <c r="H358" s="55"/>
      <c r="I358" s="124"/>
      <c r="J358" s="57"/>
      <c r="K358" s="57"/>
      <c r="L358" s="125"/>
      <c r="M358" s="57"/>
      <c r="N358" s="55"/>
      <c r="O358" s="58"/>
      <c r="P358" s="58"/>
      <c r="Q358" s="58"/>
      <c r="R358" s="58"/>
      <c r="S358" s="58"/>
      <c r="T358" s="58"/>
      <c r="U358" s="58"/>
      <c r="V358" s="58"/>
      <c r="W358" s="58"/>
      <c r="X358" s="58"/>
    </row>
    <row r="359" spans="2:24" s="110" customFormat="1" ht="15" hidden="1" customHeight="1" x14ac:dyDescent="0.4">
      <c r="B359" s="58"/>
      <c r="C359" s="55"/>
      <c r="D359" s="113"/>
      <c r="E359" s="123"/>
      <c r="F359" s="57"/>
      <c r="G359" s="55"/>
      <c r="H359" s="55"/>
      <c r="I359" s="124"/>
      <c r="J359" s="57"/>
      <c r="K359" s="57"/>
      <c r="L359" s="125"/>
      <c r="M359" s="57"/>
      <c r="N359" s="55"/>
      <c r="O359" s="58"/>
      <c r="P359" s="58"/>
      <c r="Q359" s="58"/>
      <c r="R359" s="58"/>
      <c r="S359" s="58"/>
      <c r="T359" s="58"/>
      <c r="U359" s="58"/>
      <c r="V359" s="58"/>
      <c r="W359" s="58"/>
      <c r="X359" s="58"/>
    </row>
    <row r="360" spans="2:24" s="110" customFormat="1" ht="15" hidden="1" customHeight="1" x14ac:dyDescent="0.4">
      <c r="B360" s="58"/>
      <c r="C360" s="55"/>
      <c r="D360" s="113"/>
      <c r="E360" s="123"/>
      <c r="F360" s="57"/>
      <c r="G360" s="55"/>
      <c r="H360" s="55"/>
      <c r="I360" s="124"/>
      <c r="J360" s="57"/>
      <c r="K360" s="57"/>
      <c r="L360" s="125"/>
      <c r="M360" s="57"/>
      <c r="N360" s="55"/>
      <c r="O360" s="58"/>
      <c r="P360" s="58"/>
      <c r="Q360" s="58"/>
      <c r="R360" s="58"/>
      <c r="S360" s="58"/>
      <c r="T360" s="58"/>
      <c r="U360" s="58"/>
      <c r="V360" s="58"/>
      <c r="W360" s="58"/>
      <c r="X360" s="58"/>
    </row>
    <row r="361" spans="2:24" s="110" customFormat="1" ht="15" hidden="1" customHeight="1" x14ac:dyDescent="0.4">
      <c r="B361" s="58"/>
      <c r="C361" s="55"/>
      <c r="D361" s="113"/>
      <c r="E361" s="123"/>
      <c r="F361" s="57"/>
      <c r="G361" s="55"/>
      <c r="H361" s="55"/>
      <c r="I361" s="124"/>
      <c r="J361" s="57"/>
      <c r="K361" s="57"/>
      <c r="L361" s="125"/>
      <c r="M361" s="57"/>
      <c r="N361" s="55"/>
      <c r="O361" s="58"/>
      <c r="P361" s="58"/>
      <c r="Q361" s="58"/>
      <c r="R361" s="58"/>
      <c r="S361" s="58"/>
      <c r="T361" s="58"/>
      <c r="U361" s="58"/>
      <c r="V361" s="58"/>
      <c r="W361" s="58"/>
      <c r="X361" s="58"/>
    </row>
    <row r="362" spans="2:24" s="110" customFormat="1" ht="15" hidden="1" customHeight="1" x14ac:dyDescent="0.4">
      <c r="B362" s="58"/>
      <c r="C362" s="55"/>
      <c r="D362" s="113"/>
      <c r="E362" s="123"/>
      <c r="F362" s="57"/>
      <c r="G362" s="55"/>
      <c r="H362" s="55"/>
      <c r="I362" s="124"/>
      <c r="J362" s="57"/>
      <c r="K362" s="57"/>
      <c r="L362" s="125"/>
      <c r="M362" s="57"/>
      <c r="N362" s="55"/>
      <c r="O362" s="58"/>
      <c r="P362" s="58"/>
      <c r="Q362" s="58"/>
      <c r="R362" s="58"/>
      <c r="S362" s="58"/>
      <c r="T362" s="58"/>
      <c r="U362" s="58"/>
      <c r="V362" s="58"/>
      <c r="W362" s="58"/>
      <c r="X362" s="58"/>
    </row>
    <row r="363" spans="2:24" s="110" customFormat="1" ht="15" hidden="1" customHeight="1" x14ac:dyDescent="0.4">
      <c r="B363" s="58"/>
      <c r="C363" s="55"/>
      <c r="D363" s="113"/>
      <c r="E363" s="123"/>
      <c r="F363" s="57"/>
      <c r="G363" s="55"/>
      <c r="H363" s="55"/>
      <c r="I363" s="124"/>
      <c r="J363" s="57"/>
      <c r="K363" s="57"/>
      <c r="L363" s="125"/>
      <c r="M363" s="57"/>
      <c r="N363" s="55"/>
      <c r="O363" s="58"/>
      <c r="P363" s="58"/>
      <c r="Q363" s="58"/>
      <c r="R363" s="58"/>
      <c r="S363" s="58"/>
      <c r="T363" s="58"/>
      <c r="U363" s="58"/>
      <c r="V363" s="58"/>
      <c r="W363" s="58"/>
      <c r="X363" s="58"/>
    </row>
    <row r="364" spans="2:24" s="110" customFormat="1" ht="15" hidden="1" customHeight="1" x14ac:dyDescent="0.4">
      <c r="B364" s="58"/>
      <c r="C364" s="55"/>
      <c r="D364" s="113"/>
      <c r="E364" s="123"/>
      <c r="F364" s="57"/>
      <c r="G364" s="55"/>
      <c r="H364" s="55"/>
      <c r="I364" s="124"/>
      <c r="J364" s="57"/>
      <c r="K364" s="57"/>
      <c r="L364" s="125"/>
      <c r="M364" s="57"/>
      <c r="N364" s="55"/>
      <c r="O364" s="58"/>
      <c r="P364" s="58"/>
      <c r="Q364" s="58"/>
      <c r="R364" s="58"/>
      <c r="S364" s="58"/>
      <c r="T364" s="58"/>
      <c r="U364" s="58"/>
      <c r="V364" s="58"/>
      <c r="W364" s="58"/>
      <c r="X364" s="58"/>
    </row>
    <row r="365" spans="2:24" s="110" customFormat="1" ht="15" hidden="1" customHeight="1" x14ac:dyDescent="0.4">
      <c r="B365" s="58"/>
      <c r="C365" s="55"/>
      <c r="D365" s="113"/>
      <c r="E365" s="123"/>
      <c r="F365" s="57"/>
      <c r="G365" s="55"/>
      <c r="H365" s="55"/>
      <c r="I365" s="124"/>
      <c r="J365" s="57"/>
      <c r="K365" s="57"/>
      <c r="L365" s="125"/>
      <c r="M365" s="57"/>
      <c r="N365" s="55"/>
      <c r="O365" s="58"/>
      <c r="P365" s="58"/>
      <c r="Q365" s="58"/>
      <c r="R365" s="58"/>
      <c r="S365" s="58"/>
      <c r="T365" s="58"/>
      <c r="U365" s="58"/>
      <c r="V365" s="58"/>
      <c r="W365" s="58"/>
      <c r="X365" s="58"/>
    </row>
    <row r="366" spans="2:24" s="110" customFormat="1" ht="15" hidden="1" customHeight="1" x14ac:dyDescent="0.4">
      <c r="B366" s="58"/>
      <c r="C366" s="55"/>
      <c r="D366" s="113"/>
      <c r="E366" s="123"/>
      <c r="F366" s="57"/>
      <c r="G366" s="55"/>
      <c r="H366" s="55"/>
      <c r="I366" s="124"/>
      <c r="J366" s="57"/>
      <c r="K366" s="57"/>
      <c r="L366" s="125"/>
      <c r="M366" s="57"/>
      <c r="N366" s="55"/>
      <c r="O366" s="58"/>
      <c r="P366" s="58"/>
      <c r="Q366" s="58"/>
      <c r="R366" s="58"/>
      <c r="S366" s="58"/>
      <c r="T366" s="58"/>
      <c r="U366" s="58"/>
      <c r="V366" s="58"/>
      <c r="W366" s="58"/>
      <c r="X366" s="58"/>
    </row>
    <row r="367" spans="2:24" s="110" customFormat="1" ht="15" hidden="1" customHeight="1" x14ac:dyDescent="0.4">
      <c r="B367" s="58"/>
      <c r="C367" s="55"/>
      <c r="D367" s="113"/>
      <c r="E367" s="123"/>
      <c r="F367" s="57"/>
      <c r="G367" s="55"/>
      <c r="H367" s="55"/>
      <c r="I367" s="124"/>
      <c r="J367" s="57"/>
      <c r="K367" s="57"/>
      <c r="L367" s="125"/>
      <c r="M367" s="57"/>
      <c r="N367" s="55"/>
      <c r="O367" s="58"/>
      <c r="P367" s="58"/>
      <c r="Q367" s="58"/>
      <c r="R367" s="58"/>
      <c r="S367" s="58"/>
      <c r="T367" s="58"/>
      <c r="U367" s="58"/>
      <c r="V367" s="58"/>
      <c r="W367" s="58"/>
      <c r="X367" s="58"/>
    </row>
    <row r="368" spans="2:24" s="110" customFormat="1" ht="15" hidden="1" customHeight="1" x14ac:dyDescent="0.4">
      <c r="B368" s="58"/>
      <c r="C368" s="55"/>
      <c r="D368" s="113"/>
      <c r="E368" s="123"/>
      <c r="F368" s="57"/>
      <c r="G368" s="55"/>
      <c r="H368" s="55"/>
      <c r="I368" s="124"/>
      <c r="J368" s="57"/>
      <c r="K368" s="57"/>
      <c r="L368" s="125"/>
      <c r="M368" s="57"/>
      <c r="N368" s="55"/>
      <c r="O368" s="58"/>
      <c r="P368" s="58"/>
      <c r="Q368" s="58"/>
      <c r="R368" s="58"/>
      <c r="S368" s="58"/>
      <c r="T368" s="58"/>
      <c r="U368" s="58"/>
      <c r="V368" s="58"/>
      <c r="W368" s="58"/>
      <c r="X368" s="58"/>
    </row>
    <row r="369" spans="2:24" s="110" customFormat="1" ht="15" hidden="1" customHeight="1" x14ac:dyDescent="0.4">
      <c r="B369" s="58"/>
      <c r="C369" s="55"/>
      <c r="D369" s="113"/>
      <c r="E369" s="123"/>
      <c r="F369" s="57"/>
      <c r="G369" s="55"/>
      <c r="H369" s="55"/>
      <c r="I369" s="124"/>
      <c r="J369" s="57"/>
      <c r="K369" s="57"/>
      <c r="L369" s="125"/>
      <c r="M369" s="57"/>
      <c r="N369" s="55"/>
      <c r="O369" s="58"/>
      <c r="P369" s="58"/>
      <c r="Q369" s="58"/>
      <c r="R369" s="58"/>
      <c r="S369" s="58"/>
      <c r="T369" s="58"/>
      <c r="U369" s="58"/>
      <c r="V369" s="58"/>
      <c r="W369" s="58"/>
      <c r="X369" s="58"/>
    </row>
    <row r="370" spans="2:24" s="110" customFormat="1" ht="15" hidden="1" customHeight="1" x14ac:dyDescent="0.4">
      <c r="B370" s="58"/>
      <c r="C370" s="55"/>
      <c r="D370" s="113"/>
      <c r="E370" s="123"/>
      <c r="F370" s="57"/>
      <c r="G370" s="55"/>
      <c r="H370" s="55"/>
      <c r="I370" s="124"/>
      <c r="J370" s="57"/>
      <c r="K370" s="57"/>
      <c r="L370" s="125"/>
      <c r="M370" s="57"/>
      <c r="N370" s="55"/>
      <c r="O370" s="58"/>
      <c r="P370" s="58"/>
      <c r="Q370" s="58"/>
      <c r="R370" s="58"/>
      <c r="S370" s="58"/>
      <c r="T370" s="58"/>
      <c r="U370" s="58"/>
      <c r="V370" s="58"/>
      <c r="W370" s="58"/>
      <c r="X370" s="58"/>
    </row>
    <row r="371" spans="2:24" s="110" customFormat="1" ht="15" hidden="1" customHeight="1" x14ac:dyDescent="0.4">
      <c r="B371" s="58"/>
      <c r="C371" s="55"/>
      <c r="D371" s="113"/>
      <c r="E371" s="123"/>
      <c r="F371" s="57"/>
      <c r="G371" s="55"/>
      <c r="H371" s="55"/>
      <c r="I371" s="124"/>
      <c r="J371" s="57"/>
      <c r="K371" s="57"/>
      <c r="L371" s="125"/>
      <c r="M371" s="57"/>
      <c r="N371" s="55"/>
      <c r="O371" s="58"/>
      <c r="P371" s="58"/>
      <c r="Q371" s="58"/>
      <c r="R371" s="58"/>
      <c r="S371" s="58"/>
      <c r="T371" s="58"/>
      <c r="U371" s="58"/>
      <c r="V371" s="58"/>
      <c r="W371" s="58"/>
      <c r="X371" s="58"/>
    </row>
    <row r="372" spans="2:24" s="110" customFormat="1" ht="15" hidden="1" customHeight="1" x14ac:dyDescent="0.4">
      <c r="B372" s="58"/>
      <c r="C372" s="55"/>
      <c r="D372" s="113"/>
      <c r="E372" s="123"/>
      <c r="F372" s="57"/>
      <c r="G372" s="55"/>
      <c r="H372" s="55"/>
      <c r="I372" s="124"/>
      <c r="J372" s="57"/>
      <c r="K372" s="57"/>
      <c r="L372" s="125"/>
      <c r="M372" s="57"/>
      <c r="N372" s="55"/>
      <c r="O372" s="58"/>
      <c r="P372" s="58"/>
      <c r="Q372" s="58"/>
      <c r="R372" s="58"/>
      <c r="S372" s="58"/>
      <c r="T372" s="58"/>
      <c r="U372" s="58"/>
      <c r="V372" s="58"/>
      <c r="W372" s="58"/>
      <c r="X372" s="58"/>
    </row>
    <row r="373" spans="2:24" s="110" customFormat="1" ht="15" hidden="1" customHeight="1" x14ac:dyDescent="0.4">
      <c r="B373" s="58"/>
      <c r="C373" s="55"/>
      <c r="D373" s="113"/>
      <c r="E373" s="123"/>
      <c r="F373" s="57"/>
      <c r="G373" s="55"/>
      <c r="H373" s="55"/>
      <c r="I373" s="124"/>
      <c r="J373" s="57"/>
      <c r="K373" s="57"/>
      <c r="L373" s="125"/>
      <c r="M373" s="57"/>
      <c r="N373" s="55"/>
      <c r="O373" s="58"/>
      <c r="P373" s="58"/>
      <c r="Q373" s="58"/>
      <c r="R373" s="58"/>
      <c r="S373" s="58"/>
      <c r="T373" s="58"/>
      <c r="U373" s="58"/>
      <c r="V373" s="58"/>
      <c r="W373" s="58"/>
      <c r="X373" s="58"/>
    </row>
    <row r="374" spans="2:24" s="110" customFormat="1" ht="15" hidden="1" customHeight="1" x14ac:dyDescent="0.4">
      <c r="B374" s="58"/>
      <c r="C374" s="55"/>
      <c r="D374" s="113"/>
      <c r="E374" s="123"/>
      <c r="F374" s="57"/>
      <c r="G374" s="55"/>
      <c r="H374" s="55"/>
      <c r="I374" s="124"/>
      <c r="J374" s="57"/>
      <c r="K374" s="57"/>
      <c r="L374" s="125"/>
      <c r="M374" s="57"/>
      <c r="N374" s="55"/>
      <c r="O374" s="58"/>
      <c r="P374" s="58"/>
      <c r="Q374" s="58"/>
      <c r="R374" s="58"/>
      <c r="S374" s="58"/>
      <c r="T374" s="58"/>
      <c r="U374" s="58"/>
      <c r="V374" s="58"/>
      <c r="W374" s="58"/>
      <c r="X374" s="58"/>
    </row>
    <row r="375" spans="2:24" s="110" customFormat="1" ht="15" hidden="1" customHeight="1" x14ac:dyDescent="0.4">
      <c r="B375" s="58"/>
      <c r="C375" s="55"/>
      <c r="D375" s="113"/>
      <c r="E375" s="123"/>
      <c r="F375" s="57"/>
      <c r="G375" s="55"/>
      <c r="H375" s="55"/>
      <c r="I375" s="124"/>
      <c r="J375" s="57"/>
      <c r="K375" s="57"/>
      <c r="L375" s="125"/>
      <c r="M375" s="57"/>
      <c r="N375" s="55"/>
      <c r="O375" s="58"/>
      <c r="P375" s="58"/>
      <c r="Q375" s="58"/>
      <c r="R375" s="58"/>
      <c r="S375" s="58"/>
      <c r="T375" s="58"/>
      <c r="U375" s="58"/>
      <c r="V375" s="58"/>
      <c r="W375" s="58"/>
      <c r="X375" s="58"/>
    </row>
    <row r="376" spans="2:24" s="110" customFormat="1" ht="15" hidden="1" customHeight="1" x14ac:dyDescent="0.4">
      <c r="B376" s="58"/>
      <c r="C376" s="55"/>
      <c r="D376" s="113"/>
      <c r="E376" s="123"/>
      <c r="F376" s="57"/>
      <c r="G376" s="55"/>
      <c r="H376" s="55"/>
      <c r="I376" s="124"/>
      <c r="J376" s="57"/>
      <c r="K376" s="57"/>
      <c r="L376" s="125"/>
      <c r="M376" s="57"/>
      <c r="N376" s="55"/>
      <c r="O376" s="58"/>
      <c r="P376" s="58"/>
      <c r="Q376" s="58"/>
      <c r="R376" s="58"/>
      <c r="S376" s="58"/>
      <c r="T376" s="58"/>
      <c r="U376" s="58"/>
      <c r="V376" s="58"/>
      <c r="W376" s="58"/>
      <c r="X376" s="58"/>
    </row>
    <row r="377" spans="2:24" s="110" customFormat="1" ht="15" hidden="1" customHeight="1" x14ac:dyDescent="0.4">
      <c r="B377" s="58"/>
      <c r="C377" s="55"/>
      <c r="D377" s="113"/>
      <c r="E377" s="123"/>
      <c r="F377" s="57"/>
      <c r="G377" s="55"/>
      <c r="H377" s="55"/>
      <c r="I377" s="124"/>
      <c r="J377" s="57"/>
      <c r="K377" s="57"/>
      <c r="L377" s="125"/>
      <c r="M377" s="57"/>
      <c r="N377" s="55"/>
      <c r="O377" s="58"/>
      <c r="P377" s="58"/>
      <c r="Q377" s="58"/>
      <c r="R377" s="58"/>
      <c r="S377" s="58"/>
      <c r="T377" s="58"/>
      <c r="U377" s="58"/>
      <c r="V377" s="58"/>
      <c r="W377" s="58"/>
      <c r="X377" s="58"/>
    </row>
    <row r="378" spans="2:24" s="110" customFormat="1" ht="15" hidden="1" customHeight="1" x14ac:dyDescent="0.4">
      <c r="B378" s="58"/>
      <c r="C378" s="55"/>
      <c r="D378" s="113"/>
      <c r="E378" s="123"/>
      <c r="F378" s="57"/>
      <c r="G378" s="55"/>
      <c r="H378" s="55"/>
      <c r="I378" s="124"/>
      <c r="J378" s="57"/>
      <c r="K378" s="57"/>
      <c r="L378" s="125"/>
      <c r="M378" s="57"/>
      <c r="N378" s="55"/>
      <c r="O378" s="58"/>
      <c r="P378" s="58"/>
      <c r="Q378" s="58"/>
      <c r="R378" s="58"/>
      <c r="S378" s="58"/>
      <c r="T378" s="58"/>
      <c r="U378" s="58"/>
      <c r="V378" s="58"/>
      <c r="W378" s="58"/>
      <c r="X378" s="58"/>
    </row>
    <row r="379" spans="2:24" s="110" customFormat="1" ht="15" hidden="1" customHeight="1" x14ac:dyDescent="0.4">
      <c r="B379" s="58"/>
      <c r="C379" s="55"/>
      <c r="D379" s="113"/>
      <c r="E379" s="123"/>
      <c r="F379" s="57"/>
      <c r="G379" s="55"/>
      <c r="H379" s="55"/>
      <c r="I379" s="124"/>
      <c r="J379" s="57"/>
      <c r="K379" s="57"/>
      <c r="L379" s="125"/>
      <c r="M379" s="57"/>
      <c r="N379" s="55"/>
      <c r="O379" s="58"/>
      <c r="P379" s="58"/>
      <c r="Q379" s="58"/>
      <c r="R379" s="58"/>
      <c r="S379" s="58"/>
      <c r="T379" s="58"/>
      <c r="U379" s="58"/>
      <c r="V379" s="58"/>
      <c r="W379" s="58"/>
      <c r="X379" s="58"/>
    </row>
    <row r="380" spans="2:24" s="110" customFormat="1" ht="15" hidden="1" customHeight="1" x14ac:dyDescent="0.4">
      <c r="B380" s="58"/>
      <c r="C380" s="55"/>
      <c r="D380" s="113"/>
      <c r="E380" s="123"/>
      <c r="F380" s="57"/>
      <c r="G380" s="55"/>
      <c r="H380" s="55"/>
      <c r="I380" s="124"/>
      <c r="J380" s="57"/>
      <c r="K380" s="57"/>
      <c r="L380" s="125"/>
      <c r="M380" s="57"/>
      <c r="N380" s="55"/>
      <c r="O380" s="58"/>
      <c r="P380" s="58"/>
      <c r="Q380" s="58"/>
      <c r="R380" s="58"/>
      <c r="S380" s="58"/>
      <c r="T380" s="58"/>
      <c r="U380" s="58"/>
      <c r="V380" s="58"/>
      <c r="W380" s="58"/>
      <c r="X380" s="58"/>
    </row>
    <row r="381" spans="2:24" s="110" customFormat="1" ht="15" hidden="1" customHeight="1" x14ac:dyDescent="0.4">
      <c r="B381" s="58"/>
      <c r="C381" s="55"/>
      <c r="D381" s="113"/>
      <c r="E381" s="123"/>
      <c r="F381" s="57"/>
      <c r="G381" s="55"/>
      <c r="H381" s="55"/>
      <c r="I381" s="124"/>
      <c r="J381" s="57"/>
      <c r="K381" s="57"/>
      <c r="L381" s="125"/>
      <c r="M381" s="57"/>
      <c r="N381" s="55"/>
      <c r="O381" s="58"/>
      <c r="P381" s="58"/>
      <c r="Q381" s="58"/>
      <c r="R381" s="58"/>
      <c r="S381" s="58"/>
      <c r="T381" s="58"/>
      <c r="U381" s="58"/>
      <c r="V381" s="58"/>
      <c r="W381" s="58"/>
      <c r="X381" s="58"/>
    </row>
    <row r="382" spans="2:24" s="110" customFormat="1" ht="15" hidden="1" customHeight="1" x14ac:dyDescent="0.4">
      <c r="B382" s="58"/>
      <c r="C382" s="55"/>
      <c r="D382" s="113"/>
      <c r="E382" s="123"/>
      <c r="F382" s="57"/>
      <c r="G382" s="55"/>
      <c r="H382" s="55"/>
      <c r="I382" s="124"/>
      <c r="J382" s="57"/>
      <c r="K382" s="57"/>
      <c r="L382" s="125"/>
      <c r="M382" s="57"/>
      <c r="N382" s="55"/>
      <c r="O382" s="58"/>
      <c r="P382" s="58"/>
      <c r="Q382" s="58"/>
      <c r="R382" s="58"/>
      <c r="S382" s="58"/>
      <c r="T382" s="58"/>
      <c r="U382" s="58"/>
      <c r="V382" s="58"/>
      <c r="W382" s="58"/>
      <c r="X382" s="58"/>
    </row>
  </sheetData>
  <sheetProtection algorithmName="SHA-512" hashValue="Ym1j/YCaupmKMwO1lBNJ9RNRtJvcv7lpyzDK8cITuorjKUUJo7hmjrHOALckMGNuj6SDFPh7K36OBWqji+0U7g==" saltValue="bG2TaEeXVBY2PTLXdDz2cQ==" spinCount="100000" sheet="1" objects="1" scenarios="1"/>
  <mergeCells count="85">
    <mergeCell ref="I1:I2"/>
    <mergeCell ref="K2:K15"/>
    <mergeCell ref="L2:L15"/>
    <mergeCell ref="M2:M15"/>
    <mergeCell ref="K17:K79"/>
    <mergeCell ref="L17:L79"/>
    <mergeCell ref="M17:M79"/>
    <mergeCell ref="C3:J3"/>
    <mergeCell ref="C47:J47"/>
    <mergeCell ref="D48:I48"/>
    <mergeCell ref="L108:L113"/>
    <mergeCell ref="M108:M113"/>
    <mergeCell ref="K81:K90"/>
    <mergeCell ref="M81:M90"/>
    <mergeCell ref="K91:K96"/>
    <mergeCell ref="M91:M96"/>
    <mergeCell ref="K97:K99"/>
    <mergeCell ref="M97:M99"/>
    <mergeCell ref="K100:K103"/>
    <mergeCell ref="M100:M103"/>
    <mergeCell ref="M104:M106"/>
    <mergeCell ref="K125:K127"/>
    <mergeCell ref="M125:M127"/>
    <mergeCell ref="K128:K130"/>
    <mergeCell ref="M128:M130"/>
    <mergeCell ref="K115:K124"/>
    <mergeCell ref="M115:M124"/>
    <mergeCell ref="L119:L121"/>
    <mergeCell ref="K131:K132"/>
    <mergeCell ref="L131:L132"/>
    <mergeCell ref="M131:M132"/>
    <mergeCell ref="K133:K134"/>
    <mergeCell ref="L133:L134"/>
    <mergeCell ref="M133:M134"/>
    <mergeCell ref="K135:K136"/>
    <mergeCell ref="L135:L136"/>
    <mergeCell ref="M135:M136"/>
    <mergeCell ref="K137:K140"/>
    <mergeCell ref="M137:M140"/>
    <mergeCell ref="K141:K146"/>
    <mergeCell ref="L141:L146"/>
    <mergeCell ref="M141:M146"/>
    <mergeCell ref="K147:K159"/>
    <mergeCell ref="M147:M159"/>
    <mergeCell ref="M167:M176"/>
    <mergeCell ref="F170:F172"/>
    <mergeCell ref="K161:K163"/>
    <mergeCell ref="L161:L163"/>
    <mergeCell ref="M161:M163"/>
    <mergeCell ref="C162:J162"/>
    <mergeCell ref="K177:K180"/>
    <mergeCell ref="M177:M180"/>
    <mergeCell ref="E181:E189"/>
    <mergeCell ref="F181:F183"/>
    <mergeCell ref="J181:J183"/>
    <mergeCell ref="K181:K183"/>
    <mergeCell ref="M181:M183"/>
    <mergeCell ref="F184:F186"/>
    <mergeCell ref="E164:E180"/>
    <mergeCell ref="F164:F166"/>
    <mergeCell ref="J164:J166"/>
    <mergeCell ref="K164:K166"/>
    <mergeCell ref="M164:M166"/>
    <mergeCell ref="F167:F169"/>
    <mergeCell ref="J167:J176"/>
    <mergeCell ref="K167:K176"/>
    <mergeCell ref="K190:K195"/>
    <mergeCell ref="M190:M195"/>
    <mergeCell ref="F192:F193"/>
    <mergeCell ref="F194:F195"/>
    <mergeCell ref="J184:J186"/>
    <mergeCell ref="K184:K186"/>
    <mergeCell ref="M184:M186"/>
    <mergeCell ref="J187:J189"/>
    <mergeCell ref="K187:K189"/>
    <mergeCell ref="L187:L189"/>
    <mergeCell ref="M187:M189"/>
    <mergeCell ref="C150:J150"/>
    <mergeCell ref="E190:E195"/>
    <mergeCell ref="F190:F191"/>
    <mergeCell ref="J190:J195"/>
    <mergeCell ref="F177:F179"/>
    <mergeCell ref="J177:J180"/>
    <mergeCell ref="J154:J155"/>
    <mergeCell ref="J158:J159"/>
  </mergeCells>
  <phoneticPr fontId="17" type="noConversion"/>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82124-6433-4D87-A9B7-8A8E8530A8EF}">
  <dimension ref="A1:X322"/>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0.33203125" style="113" customWidth="1"/>
    <col min="5" max="5" width="37.88671875" style="123" customWidth="1"/>
    <col min="6" max="6" width="14.6640625" style="447" bestFit="1" customWidth="1"/>
    <col min="7" max="7" width="14.6640625" style="448" bestFit="1" customWidth="1"/>
    <col min="8" max="8" width="17.6640625" style="448" customWidth="1"/>
    <col min="9" max="9" width="16.5546875" style="124" customWidth="1"/>
    <col min="10" max="10" width="63.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128"/>
      <c r="D1" s="129"/>
      <c r="E1" s="130"/>
      <c r="F1" s="393"/>
      <c r="G1" s="394"/>
      <c r="H1" s="394"/>
      <c r="I1" s="682" t="s">
        <v>148</v>
      </c>
      <c r="J1" s="132"/>
      <c r="K1" s="133"/>
      <c r="L1" s="134"/>
      <c r="M1" s="133"/>
      <c r="N1" s="134"/>
      <c r="O1" s="135"/>
      <c r="P1" s="135"/>
      <c r="Q1" s="58"/>
      <c r="R1" s="58"/>
      <c r="S1" s="58"/>
      <c r="T1" s="58"/>
      <c r="U1" s="58"/>
      <c r="V1" s="58"/>
      <c r="W1" s="58"/>
      <c r="X1" s="58"/>
    </row>
    <row r="2" spans="1:24" s="70" customFormat="1" ht="30" customHeight="1" x14ac:dyDescent="0.4">
      <c r="A2" s="59"/>
      <c r="B2" s="136"/>
      <c r="C2" s="61"/>
      <c r="D2" s="137" t="s">
        <v>146</v>
      </c>
      <c r="E2" s="63" t="s">
        <v>147</v>
      </c>
      <c r="F2" s="395">
        <v>2022</v>
      </c>
      <c r="G2" s="395">
        <v>2023</v>
      </c>
      <c r="H2" s="395">
        <v>2024</v>
      </c>
      <c r="I2" s="682"/>
      <c r="J2" s="66" t="s">
        <v>149</v>
      </c>
      <c r="K2" s="666"/>
      <c r="L2" s="666"/>
      <c r="M2" s="667"/>
      <c r="N2" s="69"/>
      <c r="O2" s="68"/>
      <c r="P2" s="68"/>
    </row>
    <row r="3" spans="1:24" s="70" customFormat="1" ht="157.94999999999999" customHeight="1" x14ac:dyDescent="0.4">
      <c r="A3" s="59"/>
      <c r="B3" s="136"/>
      <c r="C3" s="706" t="s">
        <v>536</v>
      </c>
      <c r="D3" s="679"/>
      <c r="E3" s="679"/>
      <c r="F3" s="679"/>
      <c r="G3" s="679"/>
      <c r="H3" s="679"/>
      <c r="I3" s="679"/>
      <c r="J3" s="679"/>
      <c r="K3" s="666"/>
      <c r="L3" s="666"/>
      <c r="M3" s="667"/>
      <c r="N3" s="69"/>
      <c r="O3" s="68"/>
      <c r="P3" s="68"/>
    </row>
    <row r="4" spans="1:24" s="70" customFormat="1" ht="140.4" customHeight="1" x14ac:dyDescent="0.4">
      <c r="A4" s="59"/>
      <c r="B4" s="136"/>
      <c r="C4" s="708" t="s">
        <v>537</v>
      </c>
      <c r="D4" s="709"/>
      <c r="E4" s="709"/>
      <c r="F4" s="709"/>
      <c r="G4" s="709"/>
      <c r="H4" s="709"/>
      <c r="I4" s="709"/>
      <c r="J4" s="709"/>
      <c r="K4" s="666"/>
      <c r="L4" s="666"/>
      <c r="M4" s="667"/>
      <c r="N4" s="69"/>
      <c r="O4" s="68"/>
      <c r="P4" s="68"/>
    </row>
    <row r="5" spans="1:24" s="70" customFormat="1" ht="21" customHeight="1" x14ac:dyDescent="0.4">
      <c r="A5" s="59"/>
      <c r="B5" s="136"/>
      <c r="C5" s="71"/>
      <c r="D5" s="72" t="s">
        <v>538</v>
      </c>
      <c r="E5" s="327"/>
      <c r="F5" s="328"/>
      <c r="G5" s="328"/>
      <c r="H5" s="328"/>
      <c r="I5" s="276"/>
      <c r="J5" s="211"/>
      <c r="K5" s="666"/>
      <c r="L5" s="666"/>
      <c r="M5" s="667"/>
      <c r="N5" s="69"/>
      <c r="O5" s="68"/>
      <c r="P5" s="68"/>
    </row>
    <row r="6" spans="1:24" s="70" customFormat="1" ht="21" customHeight="1" x14ac:dyDescent="0.4">
      <c r="A6" s="59"/>
      <c r="B6" s="187"/>
      <c r="C6" s="188"/>
      <c r="D6" s="102" t="s">
        <v>173</v>
      </c>
      <c r="E6" s="396"/>
      <c r="F6" s="397"/>
      <c r="G6" s="397"/>
      <c r="H6" s="397"/>
      <c r="I6" s="398"/>
      <c r="J6" s="399"/>
      <c r="K6" s="666"/>
      <c r="L6" s="666"/>
      <c r="M6" s="667"/>
      <c r="N6" s="69"/>
      <c r="O6" s="68"/>
      <c r="P6" s="68"/>
    </row>
    <row r="7" spans="1:24" s="70" customFormat="1" ht="41.4" customHeight="1" x14ac:dyDescent="0.4">
      <c r="A7" s="80"/>
      <c r="B7" s="136"/>
      <c r="C7" s="69"/>
      <c r="D7" s="104" t="s">
        <v>539</v>
      </c>
      <c r="E7" s="290" t="s">
        <v>540</v>
      </c>
      <c r="F7" s="400">
        <v>94.436332347762232</v>
      </c>
      <c r="G7" s="401">
        <v>96.683977252218867</v>
      </c>
      <c r="H7" s="402">
        <v>90.565187645376071</v>
      </c>
      <c r="I7" s="156" t="s">
        <v>541</v>
      </c>
      <c r="J7" s="104"/>
      <c r="K7" s="666"/>
      <c r="L7" s="666"/>
      <c r="M7" s="667"/>
      <c r="N7" s="69"/>
      <c r="O7" s="68"/>
      <c r="P7" s="68"/>
    </row>
    <row r="8" spans="1:24" s="70" customFormat="1" ht="43.95" customHeight="1" x14ac:dyDescent="0.4">
      <c r="A8" s="80"/>
      <c r="B8" s="136"/>
      <c r="C8" s="69"/>
      <c r="D8" s="81" t="s">
        <v>539</v>
      </c>
      <c r="E8" s="333" t="s">
        <v>542</v>
      </c>
      <c r="F8" s="403">
        <v>99.067322521657999</v>
      </c>
      <c r="G8" s="336">
        <v>97.4561641244171</v>
      </c>
      <c r="H8" s="334">
        <v>97.828796976023881</v>
      </c>
      <c r="I8" s="162" t="s">
        <v>476</v>
      </c>
      <c r="J8" s="81"/>
      <c r="K8" s="666"/>
      <c r="L8" s="666"/>
      <c r="M8" s="667"/>
      <c r="N8" s="69"/>
      <c r="O8" s="68"/>
      <c r="P8" s="68"/>
    </row>
    <row r="9" spans="1:24" s="70" customFormat="1" ht="30" customHeight="1" x14ac:dyDescent="0.4">
      <c r="A9" s="80"/>
      <c r="B9" s="136"/>
      <c r="C9" s="69"/>
      <c r="D9" s="81" t="s">
        <v>539</v>
      </c>
      <c r="E9" s="82" t="s">
        <v>543</v>
      </c>
      <c r="F9" s="404">
        <v>1E-3</v>
      </c>
      <c r="G9" s="336">
        <v>0.1557040181179993</v>
      </c>
      <c r="H9" s="334">
        <v>5.7675427133100698E-2</v>
      </c>
      <c r="I9" s="162" t="s">
        <v>544</v>
      </c>
      <c r="J9" s="81"/>
      <c r="K9" s="666"/>
      <c r="L9" s="666"/>
      <c r="M9" s="667"/>
      <c r="N9" s="69"/>
      <c r="O9" s="68"/>
      <c r="P9" s="68"/>
    </row>
    <row r="10" spans="1:24" s="70" customFormat="1" ht="33.6" hidden="1" x14ac:dyDescent="0.4">
      <c r="A10" s="80"/>
      <c r="B10" s="136"/>
      <c r="C10" s="69"/>
      <c r="D10" s="81" t="s">
        <v>539</v>
      </c>
      <c r="E10" s="333" t="s">
        <v>545</v>
      </c>
      <c r="F10" s="403">
        <v>55.254429347005001</v>
      </c>
      <c r="G10" s="405">
        <v>54.57</v>
      </c>
      <c r="H10" s="334">
        <v>50.341884193389475</v>
      </c>
      <c r="I10" s="406">
        <f t="shared" ref="I10:I24" si="0">(H10-G10)/G10</f>
        <v>-7.7480590188941267E-2</v>
      </c>
      <c r="J10" s="81"/>
      <c r="K10" s="666"/>
      <c r="L10" s="666"/>
      <c r="M10" s="667"/>
      <c r="N10" s="69"/>
      <c r="O10" s="68"/>
      <c r="P10" s="68"/>
    </row>
    <row r="11" spans="1:24" s="70" customFormat="1" ht="56.4" customHeight="1" x14ac:dyDescent="0.4">
      <c r="A11" s="80"/>
      <c r="B11" s="136"/>
      <c r="C11" s="69"/>
      <c r="D11" s="81" t="s">
        <v>539</v>
      </c>
      <c r="E11" s="82" t="s">
        <v>546</v>
      </c>
      <c r="F11" s="83">
        <v>1.1000000000000001</v>
      </c>
      <c r="G11" s="336">
        <v>0.4773801343182657</v>
      </c>
      <c r="H11" s="336">
        <v>0.7388919590290236</v>
      </c>
      <c r="I11" s="156" t="s">
        <v>446</v>
      </c>
      <c r="J11" s="81"/>
      <c r="K11" s="666"/>
      <c r="L11" s="666"/>
      <c r="M11" s="667"/>
      <c r="N11" s="69"/>
      <c r="O11" s="68"/>
      <c r="P11" s="68"/>
    </row>
    <row r="12" spans="1:24" s="70" customFormat="1" ht="61.2" customHeight="1" x14ac:dyDescent="0.4">
      <c r="A12" s="80"/>
      <c r="B12" s="136"/>
      <c r="C12" s="69"/>
      <c r="D12" s="81" t="s">
        <v>539</v>
      </c>
      <c r="E12" s="333" t="s">
        <v>547</v>
      </c>
      <c r="F12" s="403">
        <v>5.0619315606483337E-3</v>
      </c>
      <c r="G12" s="336">
        <v>0.14743125822895098</v>
      </c>
      <c r="H12" s="334">
        <v>0.157832864300951</v>
      </c>
      <c r="I12" s="162" t="s">
        <v>218</v>
      </c>
      <c r="J12" s="81"/>
      <c r="K12" s="666"/>
      <c r="L12" s="666"/>
      <c r="M12" s="667"/>
      <c r="N12" s="69"/>
      <c r="O12" s="68"/>
      <c r="P12" s="68"/>
    </row>
    <row r="13" spans="1:24" s="70" customFormat="1" ht="55.95" customHeight="1" x14ac:dyDescent="0.4">
      <c r="A13" s="80"/>
      <c r="B13" s="136"/>
      <c r="C13" s="69"/>
      <c r="D13" s="81" t="s">
        <v>539</v>
      </c>
      <c r="E13" s="82" t="s">
        <v>548</v>
      </c>
      <c r="F13" s="403">
        <v>0.21157928863070932</v>
      </c>
      <c r="G13" s="336">
        <v>1.3296646884634462</v>
      </c>
      <c r="H13" s="334">
        <v>0.86467958761091979</v>
      </c>
      <c r="I13" s="162" t="s">
        <v>421</v>
      </c>
      <c r="J13" s="81"/>
      <c r="K13" s="666"/>
      <c r="L13" s="666"/>
      <c r="M13" s="667"/>
      <c r="N13" s="69"/>
      <c r="O13" s="68"/>
      <c r="P13" s="68"/>
    </row>
    <row r="14" spans="1:24" s="70" customFormat="1" ht="48" customHeight="1" x14ac:dyDescent="0.4">
      <c r="A14" s="80"/>
      <c r="B14" s="136"/>
      <c r="C14" s="69"/>
      <c r="D14" s="81" t="s">
        <v>539</v>
      </c>
      <c r="E14" s="333" t="s">
        <v>549</v>
      </c>
      <c r="F14" s="111" t="s">
        <v>167</v>
      </c>
      <c r="G14" s="401">
        <v>4.1431965491391605</v>
      </c>
      <c r="H14" s="334">
        <v>5.5565297319432903</v>
      </c>
      <c r="I14" s="162" t="s">
        <v>550</v>
      </c>
      <c r="J14" s="82"/>
      <c r="K14" s="666"/>
      <c r="L14" s="666"/>
      <c r="M14" s="667"/>
      <c r="N14" s="69"/>
      <c r="O14" s="68"/>
      <c r="P14" s="68"/>
    </row>
    <row r="15" spans="1:24" s="70" customFormat="1" ht="52.95" customHeight="1" x14ac:dyDescent="0.4">
      <c r="A15" s="80"/>
      <c r="B15" s="136"/>
      <c r="C15" s="69"/>
      <c r="D15" s="81" t="s">
        <v>539</v>
      </c>
      <c r="E15" s="82" t="s">
        <v>551</v>
      </c>
      <c r="F15" s="111" t="s">
        <v>167</v>
      </c>
      <c r="G15" s="405">
        <v>1.7544193370781298E-3</v>
      </c>
      <c r="H15" s="407">
        <v>5.6132250170471505E-4</v>
      </c>
      <c r="I15" s="162" t="s">
        <v>552</v>
      </c>
      <c r="J15" s="81"/>
      <c r="K15" s="67"/>
      <c r="L15" s="67"/>
      <c r="M15" s="68"/>
      <c r="N15" s="69"/>
      <c r="O15" s="68"/>
      <c r="P15" s="68"/>
    </row>
    <row r="16" spans="1:24" s="70" customFormat="1" ht="50.4" customHeight="1" x14ac:dyDescent="0.4">
      <c r="A16" s="80"/>
      <c r="B16" s="136"/>
      <c r="C16" s="69"/>
      <c r="D16" s="81" t="s">
        <v>539</v>
      </c>
      <c r="E16" s="333" t="s">
        <v>553</v>
      </c>
      <c r="F16" s="111" t="s">
        <v>167</v>
      </c>
      <c r="G16" s="405">
        <v>1.815637588201186E-3</v>
      </c>
      <c r="H16" s="405">
        <v>0</v>
      </c>
      <c r="I16" s="162" t="s">
        <v>554</v>
      </c>
      <c r="J16" s="81"/>
      <c r="K16" s="666"/>
      <c r="L16" s="666"/>
      <c r="M16" s="667"/>
      <c r="N16" s="69"/>
      <c r="O16" s="68"/>
      <c r="P16" s="68"/>
    </row>
    <row r="17" spans="1:16" s="70" customFormat="1" ht="50.4" customHeight="1" x14ac:dyDescent="0.4">
      <c r="A17" s="80"/>
      <c r="B17" s="136"/>
      <c r="C17" s="69"/>
      <c r="D17" s="81" t="s">
        <v>539</v>
      </c>
      <c r="E17" s="82" t="s">
        <v>555</v>
      </c>
      <c r="F17" s="111">
        <v>5.78</v>
      </c>
      <c r="G17" s="336">
        <v>12.595873783850697</v>
      </c>
      <c r="H17" s="336">
        <v>11.561151391969558</v>
      </c>
      <c r="I17" s="162" t="s">
        <v>556</v>
      </c>
      <c r="J17" s="222"/>
      <c r="K17" s="666"/>
      <c r="L17" s="666"/>
      <c r="M17" s="667"/>
      <c r="N17" s="69"/>
      <c r="O17" s="68"/>
      <c r="P17" s="68"/>
    </row>
    <row r="18" spans="1:16" s="70" customFormat="1" ht="39" customHeight="1" x14ac:dyDescent="0.4">
      <c r="A18" s="80"/>
      <c r="B18" s="136"/>
      <c r="C18" s="69"/>
      <c r="D18" s="81" t="s">
        <v>539</v>
      </c>
      <c r="E18" s="82" t="s">
        <v>557</v>
      </c>
      <c r="F18" s="111" t="s">
        <v>167</v>
      </c>
      <c r="G18" s="336">
        <v>0.63963196016619772</v>
      </c>
      <c r="H18" s="405">
        <v>0.58776258059148578</v>
      </c>
      <c r="I18" s="162" t="s">
        <v>558</v>
      </c>
      <c r="J18" s="81"/>
      <c r="K18" s="666"/>
      <c r="L18" s="666"/>
      <c r="M18" s="667"/>
      <c r="N18" s="69"/>
      <c r="O18" s="68"/>
      <c r="P18" s="68"/>
    </row>
    <row r="19" spans="1:16" s="70" customFormat="1" ht="40.950000000000003" customHeight="1" x14ac:dyDescent="0.4">
      <c r="A19" s="80"/>
      <c r="B19" s="136"/>
      <c r="C19" s="69"/>
      <c r="D19" s="81" t="s">
        <v>539</v>
      </c>
      <c r="E19" s="200" t="s">
        <v>559</v>
      </c>
      <c r="F19" s="111" t="s">
        <v>167</v>
      </c>
      <c r="G19" s="336">
        <v>8.1702304653139032E-2</v>
      </c>
      <c r="H19" s="405">
        <v>3.2481867222542732E-2</v>
      </c>
      <c r="I19" s="162" t="s">
        <v>218</v>
      </c>
      <c r="J19" s="81"/>
      <c r="K19" s="666"/>
      <c r="L19" s="666"/>
      <c r="M19" s="667"/>
      <c r="N19" s="69"/>
      <c r="O19" s="68"/>
      <c r="P19" s="68"/>
    </row>
    <row r="20" spans="1:16" s="70" customFormat="1" ht="38.4" customHeight="1" x14ac:dyDescent="0.4">
      <c r="A20" s="80"/>
      <c r="B20" s="136"/>
      <c r="C20" s="69"/>
      <c r="D20" s="81" t="s">
        <v>539</v>
      </c>
      <c r="E20" s="82" t="s">
        <v>560</v>
      </c>
      <c r="F20" s="111" t="s">
        <v>167</v>
      </c>
      <c r="G20" s="407">
        <v>1.866469661866656E-2</v>
      </c>
      <c r="H20" s="407">
        <v>3.1792499731873773E-3</v>
      </c>
      <c r="I20" s="162" t="s">
        <v>561</v>
      </c>
      <c r="J20" s="81"/>
      <c r="K20" s="666"/>
      <c r="L20" s="666"/>
      <c r="M20" s="667"/>
      <c r="N20" s="69"/>
      <c r="O20" s="68"/>
      <c r="P20" s="68"/>
    </row>
    <row r="21" spans="1:16" s="70" customFormat="1" ht="30" customHeight="1" x14ac:dyDescent="0.4">
      <c r="A21" s="80"/>
      <c r="B21" s="136"/>
      <c r="C21" s="69"/>
      <c r="D21" s="81" t="s">
        <v>539</v>
      </c>
      <c r="E21" s="82" t="s">
        <v>562</v>
      </c>
      <c r="F21" s="111">
        <v>8.36</v>
      </c>
      <c r="G21" s="334">
        <v>10.877344463695835</v>
      </c>
      <c r="H21" s="334">
        <v>11.025671619323472</v>
      </c>
      <c r="I21" s="162" t="s">
        <v>213</v>
      </c>
      <c r="J21" s="81"/>
      <c r="K21" s="666"/>
      <c r="L21" s="666"/>
      <c r="M21" s="667"/>
      <c r="N21" s="69"/>
      <c r="O21" s="68"/>
      <c r="P21" s="68"/>
    </row>
    <row r="22" spans="1:16" s="70" customFormat="1" ht="30" customHeight="1" x14ac:dyDescent="0.4">
      <c r="A22" s="80"/>
      <c r="B22" s="136"/>
      <c r="C22" s="69"/>
      <c r="D22" s="81" t="s">
        <v>539</v>
      </c>
      <c r="E22" s="147" t="s">
        <v>563</v>
      </c>
      <c r="F22" s="83">
        <v>847</v>
      </c>
      <c r="G22" s="268">
        <v>1554</v>
      </c>
      <c r="H22" s="268">
        <v>3857</v>
      </c>
      <c r="I22" s="408">
        <f t="shared" si="0"/>
        <v>1.4819819819819819</v>
      </c>
      <c r="J22" s="81"/>
      <c r="K22" s="666"/>
      <c r="L22" s="666"/>
      <c r="M22" s="667"/>
      <c r="N22" s="69"/>
      <c r="O22" s="68"/>
      <c r="P22" s="68"/>
    </row>
    <row r="23" spans="1:16" s="70" customFormat="1" ht="30.6" customHeight="1" x14ac:dyDescent="0.4">
      <c r="A23" s="80"/>
      <c r="B23" s="136"/>
      <c r="C23" s="69"/>
      <c r="D23" s="81" t="s">
        <v>539</v>
      </c>
      <c r="E23" s="147" t="s">
        <v>564</v>
      </c>
      <c r="F23" s="83" t="s">
        <v>167</v>
      </c>
      <c r="G23" s="268">
        <v>223</v>
      </c>
      <c r="H23" s="268">
        <v>391</v>
      </c>
      <c r="I23" s="408">
        <f t="shared" si="0"/>
        <v>0.75336322869955152</v>
      </c>
      <c r="J23" s="82"/>
      <c r="K23" s="666"/>
      <c r="L23" s="666"/>
      <c r="M23" s="667"/>
      <c r="N23" s="69"/>
      <c r="O23" s="68"/>
      <c r="P23" s="68"/>
    </row>
    <row r="24" spans="1:16" s="70" customFormat="1" ht="30" customHeight="1" x14ac:dyDescent="0.4">
      <c r="A24" s="80"/>
      <c r="B24" s="136"/>
      <c r="C24" s="69"/>
      <c r="D24" s="81" t="s">
        <v>539</v>
      </c>
      <c r="E24" s="147" t="s">
        <v>565</v>
      </c>
      <c r="F24" s="83" t="s">
        <v>167</v>
      </c>
      <c r="G24" s="336">
        <v>379.15</v>
      </c>
      <c r="H24" s="336">
        <v>464.63</v>
      </c>
      <c r="I24" s="408">
        <f t="shared" si="0"/>
        <v>0.22545166820519588</v>
      </c>
      <c r="J24" s="81"/>
      <c r="K24" s="666"/>
      <c r="L24" s="666"/>
      <c r="M24" s="667"/>
      <c r="N24" s="69"/>
      <c r="O24" s="68"/>
      <c r="P24" s="68"/>
    </row>
    <row r="25" spans="1:16" s="70" customFormat="1" ht="31.2" customHeight="1" x14ac:dyDescent="0.4">
      <c r="A25" s="80"/>
      <c r="B25" s="136"/>
      <c r="C25" s="69"/>
      <c r="D25" s="81" t="s">
        <v>539</v>
      </c>
      <c r="E25" s="333" t="s">
        <v>566</v>
      </c>
      <c r="F25" s="111">
        <v>5.0000000000000001E-4</v>
      </c>
      <c r="G25" s="407">
        <v>5.0137230678331743E-3</v>
      </c>
      <c r="H25" s="407">
        <v>2E-3</v>
      </c>
      <c r="I25" s="162" t="s">
        <v>567</v>
      </c>
      <c r="J25" s="214"/>
      <c r="K25" s="666"/>
      <c r="L25" s="666"/>
      <c r="M25" s="667"/>
      <c r="N25" s="69"/>
      <c r="O25" s="68"/>
      <c r="P25" s="68"/>
    </row>
    <row r="26" spans="1:16" s="70" customFormat="1" ht="27.6" customHeight="1" x14ac:dyDescent="0.4">
      <c r="A26" s="80"/>
      <c r="B26" s="136"/>
      <c r="C26" s="69"/>
      <c r="D26" s="81" t="s">
        <v>539</v>
      </c>
      <c r="E26" s="82" t="s">
        <v>568</v>
      </c>
      <c r="F26" s="111">
        <v>2.5999999999999999E-3</v>
      </c>
      <c r="G26" s="407">
        <v>1.8499135367828171E-2</v>
      </c>
      <c r="H26" s="407">
        <v>2.1246881596980082E-2</v>
      </c>
      <c r="I26" s="162" t="s">
        <v>567</v>
      </c>
      <c r="J26" s="214"/>
      <c r="K26" s="666"/>
      <c r="L26" s="666"/>
      <c r="M26" s="667"/>
      <c r="N26" s="69"/>
      <c r="O26" s="68"/>
      <c r="P26" s="68"/>
    </row>
    <row r="27" spans="1:16" s="70" customFormat="1" ht="30.6" customHeight="1" x14ac:dyDescent="0.4">
      <c r="A27" s="80"/>
      <c r="B27" s="136"/>
      <c r="C27" s="69"/>
      <c r="D27" s="81" t="s">
        <v>539</v>
      </c>
      <c r="E27" s="82" t="s">
        <v>569</v>
      </c>
      <c r="F27" s="111" t="s">
        <v>167</v>
      </c>
      <c r="G27" s="407">
        <v>3.4899178605543243E-3</v>
      </c>
      <c r="H27" s="407">
        <v>3.7300607191861068E-3</v>
      </c>
      <c r="I27" s="162" t="s">
        <v>552</v>
      </c>
      <c r="J27" s="82"/>
      <c r="K27" s="666"/>
      <c r="L27" s="666"/>
      <c r="M27" s="667"/>
      <c r="N27" s="69"/>
      <c r="O27" s="68"/>
      <c r="P27" s="68"/>
    </row>
    <row r="28" spans="1:16" s="70" customFormat="1" ht="60.6" customHeight="1" x14ac:dyDescent="0.4">
      <c r="A28" s="80"/>
      <c r="B28" s="136"/>
      <c r="C28" s="69"/>
      <c r="D28" s="81" t="s">
        <v>539</v>
      </c>
      <c r="E28" s="82" t="s">
        <v>570</v>
      </c>
      <c r="F28" s="111" t="s">
        <v>167</v>
      </c>
      <c r="G28" s="334">
        <v>96.52</v>
      </c>
      <c r="H28" s="334">
        <v>96.951788206646356</v>
      </c>
      <c r="I28" s="162" t="s">
        <v>476</v>
      </c>
      <c r="J28" s="82"/>
      <c r="K28" s="666"/>
      <c r="L28" s="666"/>
      <c r="M28" s="667"/>
      <c r="N28" s="69"/>
      <c r="O28" s="68"/>
      <c r="P28" s="68"/>
    </row>
    <row r="29" spans="1:16" s="70" customFormat="1" ht="32.4" customHeight="1" x14ac:dyDescent="0.4">
      <c r="A29" s="80"/>
      <c r="B29" s="136"/>
      <c r="C29" s="69"/>
      <c r="D29" s="81" t="s">
        <v>539</v>
      </c>
      <c r="E29" s="82" t="s">
        <v>571</v>
      </c>
      <c r="F29" s="111" t="s">
        <v>167</v>
      </c>
      <c r="G29" s="407">
        <v>2.4870220753320802E-3</v>
      </c>
      <c r="H29" s="334">
        <v>6.8340422735416514E-3</v>
      </c>
      <c r="I29" s="162" t="s">
        <v>572</v>
      </c>
      <c r="J29" s="82"/>
      <c r="K29" s="666"/>
      <c r="L29" s="666"/>
      <c r="M29" s="667"/>
      <c r="N29" s="69"/>
      <c r="O29" s="68"/>
      <c r="P29" s="68"/>
    </row>
    <row r="30" spans="1:16" s="70" customFormat="1" ht="28.2" customHeight="1" x14ac:dyDescent="0.4">
      <c r="A30" s="80"/>
      <c r="B30" s="136"/>
      <c r="C30" s="69"/>
      <c r="D30" s="81" t="s">
        <v>539</v>
      </c>
      <c r="E30" s="82" t="s">
        <v>573</v>
      </c>
      <c r="F30" s="409">
        <v>883075.76</v>
      </c>
      <c r="G30" s="409">
        <v>796298.59</v>
      </c>
      <c r="H30" s="410">
        <v>748374.2</v>
      </c>
      <c r="I30" s="408">
        <f>(H30-G30)/G30</f>
        <v>-6.018394431666646E-2</v>
      </c>
      <c r="J30" s="82"/>
      <c r="K30" s="666"/>
      <c r="L30" s="666"/>
      <c r="M30" s="667"/>
      <c r="N30" s="69"/>
      <c r="O30" s="68"/>
      <c r="P30" s="68"/>
    </row>
    <row r="31" spans="1:16" s="70" customFormat="1" ht="28.2" customHeight="1" x14ac:dyDescent="0.4">
      <c r="A31" s="80"/>
      <c r="B31" s="136"/>
      <c r="C31" s="69"/>
      <c r="D31" s="190" t="s">
        <v>180</v>
      </c>
      <c r="E31" s="429"/>
      <c r="F31" s="576"/>
      <c r="G31" s="578"/>
      <c r="H31" s="579"/>
      <c r="I31" s="580"/>
      <c r="J31" s="296"/>
      <c r="K31" s="666"/>
      <c r="L31" s="666"/>
      <c r="M31" s="667"/>
      <c r="N31" s="69"/>
      <c r="O31" s="68"/>
      <c r="P31" s="68"/>
    </row>
    <row r="32" spans="1:16" s="70" customFormat="1" ht="28.2" customHeight="1" x14ac:dyDescent="0.4">
      <c r="A32" s="80"/>
      <c r="B32" s="136"/>
      <c r="C32" s="69"/>
      <c r="D32" s="575" t="s">
        <v>539</v>
      </c>
      <c r="E32" s="290" t="s">
        <v>540</v>
      </c>
      <c r="F32" s="577">
        <f ca="1">-+F32:I55</f>
        <v>0</v>
      </c>
      <c r="G32" s="402">
        <v>99.981811530607999</v>
      </c>
      <c r="H32" s="402">
        <v>100</v>
      </c>
      <c r="I32" s="156" t="s">
        <v>574</v>
      </c>
      <c r="J32" s="290"/>
      <c r="K32" s="666"/>
      <c r="L32" s="666"/>
      <c r="M32" s="667"/>
      <c r="N32" s="69"/>
      <c r="O32" s="68"/>
      <c r="P32" s="68"/>
    </row>
    <row r="33" spans="1:16" s="70" customFormat="1" ht="28.2" customHeight="1" x14ac:dyDescent="0.4">
      <c r="A33" s="80"/>
      <c r="B33" s="136"/>
      <c r="C33" s="69"/>
      <c r="D33" s="81" t="s">
        <v>539</v>
      </c>
      <c r="E33" s="82" t="s">
        <v>542</v>
      </c>
      <c r="F33" s="411" t="s">
        <v>167</v>
      </c>
      <c r="G33" s="334">
        <v>99.981811530607999</v>
      </c>
      <c r="H33" s="334">
        <v>99.99</v>
      </c>
      <c r="I33" s="162" t="s">
        <v>575</v>
      </c>
      <c r="J33" s="82"/>
      <c r="K33" s="666"/>
      <c r="L33" s="666"/>
      <c r="M33" s="667"/>
      <c r="N33" s="69"/>
      <c r="O33" s="68"/>
      <c r="P33" s="68"/>
    </row>
    <row r="34" spans="1:16" s="70" customFormat="1" ht="28.2" customHeight="1" x14ac:dyDescent="0.4">
      <c r="A34" s="80"/>
      <c r="B34" s="136"/>
      <c r="C34" s="69"/>
      <c r="D34" s="81" t="s">
        <v>539</v>
      </c>
      <c r="E34" s="82" t="s">
        <v>543</v>
      </c>
      <c r="F34" s="411" t="s">
        <v>167</v>
      </c>
      <c r="G34" s="334">
        <v>1.8188469391998214E-2</v>
      </c>
      <c r="H34" s="334">
        <v>0.01</v>
      </c>
      <c r="I34" s="157" t="s">
        <v>575</v>
      </c>
      <c r="J34" s="82"/>
      <c r="K34" s="666"/>
      <c r="L34" s="666"/>
      <c r="M34" s="667"/>
      <c r="N34" s="69"/>
      <c r="O34" s="68"/>
      <c r="P34" s="68"/>
    </row>
    <row r="35" spans="1:16" s="70" customFormat="1" ht="28.2" customHeight="1" x14ac:dyDescent="0.4">
      <c r="A35" s="80"/>
      <c r="B35" s="136"/>
      <c r="C35" s="69"/>
      <c r="D35" s="81" t="s">
        <v>539</v>
      </c>
      <c r="E35" s="333" t="s">
        <v>545</v>
      </c>
      <c r="F35" s="411" t="s">
        <v>167</v>
      </c>
      <c r="G35" s="334">
        <v>4.6905392520548688</v>
      </c>
      <c r="H35" s="334">
        <v>5</v>
      </c>
      <c r="I35" s="412">
        <f t="shared" ref="I35" si="1">(H35-G35)/G35</f>
        <v>6.5975516100746881E-2</v>
      </c>
      <c r="J35" s="82"/>
      <c r="K35" s="666"/>
      <c r="L35" s="666"/>
      <c r="M35" s="667"/>
      <c r="N35" s="69"/>
      <c r="O35" s="68"/>
      <c r="P35" s="68"/>
    </row>
    <row r="36" spans="1:16" s="70" customFormat="1" ht="28.2" customHeight="1" x14ac:dyDescent="0.4">
      <c r="A36" s="80"/>
      <c r="B36" s="136"/>
      <c r="C36" s="69"/>
      <c r="D36" s="81" t="s">
        <v>539</v>
      </c>
      <c r="E36" s="82" t="s">
        <v>546</v>
      </c>
      <c r="F36" s="411" t="s">
        <v>167</v>
      </c>
      <c r="G36" s="334">
        <v>0</v>
      </c>
      <c r="H36" s="334">
        <v>0</v>
      </c>
      <c r="I36" s="412">
        <v>0</v>
      </c>
      <c r="J36" s="82"/>
      <c r="K36" s="666"/>
      <c r="L36" s="666"/>
      <c r="M36" s="667"/>
      <c r="N36" s="69"/>
      <c r="O36" s="68"/>
      <c r="P36" s="68"/>
    </row>
    <row r="37" spans="1:16" s="70" customFormat="1" ht="28.2" customHeight="1" x14ac:dyDescent="0.4">
      <c r="A37" s="80"/>
      <c r="B37" s="136"/>
      <c r="C37" s="69"/>
      <c r="D37" s="81" t="s">
        <v>539</v>
      </c>
      <c r="E37" s="333" t="s">
        <v>547</v>
      </c>
      <c r="F37" s="411" t="s">
        <v>167</v>
      </c>
      <c r="G37" s="334">
        <v>0</v>
      </c>
      <c r="H37" s="334">
        <v>0</v>
      </c>
      <c r="I37" s="412">
        <v>0</v>
      </c>
      <c r="J37" s="82"/>
      <c r="K37" s="666"/>
      <c r="L37" s="666"/>
      <c r="M37" s="667"/>
      <c r="N37" s="69"/>
      <c r="O37" s="68"/>
      <c r="P37" s="68"/>
    </row>
    <row r="38" spans="1:16" s="70" customFormat="1" ht="28.2" customHeight="1" x14ac:dyDescent="0.4">
      <c r="A38" s="80"/>
      <c r="B38" s="136"/>
      <c r="C38" s="69"/>
      <c r="D38" s="81" t="s">
        <v>539</v>
      </c>
      <c r="E38" s="82" t="s">
        <v>548</v>
      </c>
      <c r="F38" s="411" t="s">
        <v>167</v>
      </c>
      <c r="G38" s="334">
        <v>0</v>
      </c>
      <c r="H38" s="413">
        <v>0</v>
      </c>
      <c r="I38" s="412">
        <v>0</v>
      </c>
      <c r="J38" s="82"/>
      <c r="K38" s="666"/>
      <c r="L38" s="666"/>
      <c r="M38" s="667"/>
      <c r="N38" s="69"/>
      <c r="O38" s="68"/>
      <c r="P38" s="68"/>
    </row>
    <row r="39" spans="1:16" s="70" customFormat="1" ht="28.2" customHeight="1" x14ac:dyDescent="0.4">
      <c r="A39" s="80"/>
      <c r="B39" s="136"/>
      <c r="C39" s="69"/>
      <c r="D39" s="81" t="s">
        <v>539</v>
      </c>
      <c r="E39" s="333" t="s">
        <v>549</v>
      </c>
      <c r="F39" s="411" t="s">
        <v>167</v>
      </c>
      <c r="G39" s="334">
        <v>4.5963908433879093</v>
      </c>
      <c r="H39" s="413">
        <v>0</v>
      </c>
      <c r="I39" s="157" t="s">
        <v>576</v>
      </c>
      <c r="J39" s="82"/>
      <c r="K39" s="666"/>
      <c r="L39" s="666"/>
      <c r="M39" s="667"/>
      <c r="N39" s="69"/>
      <c r="O39" s="68"/>
      <c r="P39" s="68"/>
    </row>
    <row r="40" spans="1:16" s="70" customFormat="1" ht="28.2" customHeight="1" x14ac:dyDescent="0.4">
      <c r="A40" s="80"/>
      <c r="B40" s="136"/>
      <c r="C40" s="69"/>
      <c r="D40" s="81" t="s">
        <v>539</v>
      </c>
      <c r="E40" s="82" t="s">
        <v>551</v>
      </c>
      <c r="F40" s="414"/>
      <c r="G40" s="334">
        <v>0</v>
      </c>
      <c r="H40" s="413">
        <v>0</v>
      </c>
      <c r="I40" s="412">
        <v>0</v>
      </c>
      <c r="J40" s="82"/>
      <c r="K40" s="666"/>
      <c r="L40" s="666"/>
      <c r="M40" s="667"/>
      <c r="N40" s="69"/>
      <c r="O40" s="68"/>
      <c r="P40" s="68"/>
    </row>
    <row r="41" spans="1:16" s="70" customFormat="1" ht="28.2" customHeight="1" x14ac:dyDescent="0.4">
      <c r="A41" s="80"/>
      <c r="B41" s="136"/>
      <c r="C41" s="69"/>
      <c r="D41" s="81" t="s">
        <v>539</v>
      </c>
      <c r="E41" s="333" t="s">
        <v>553</v>
      </c>
      <c r="F41" s="97" t="s">
        <v>167</v>
      </c>
      <c r="G41" s="334">
        <v>0</v>
      </c>
      <c r="H41" s="413">
        <v>0</v>
      </c>
      <c r="I41" s="412">
        <v>0</v>
      </c>
      <c r="J41" s="82"/>
      <c r="K41" s="666"/>
      <c r="L41" s="666"/>
      <c r="M41" s="667"/>
      <c r="N41" s="69"/>
      <c r="O41" s="68"/>
      <c r="P41" s="68"/>
    </row>
    <row r="42" spans="1:16" s="70" customFormat="1" ht="28.2" customHeight="1" x14ac:dyDescent="0.4">
      <c r="A42" s="80"/>
      <c r="B42" s="136"/>
      <c r="C42" s="69"/>
      <c r="D42" s="81" t="s">
        <v>539</v>
      </c>
      <c r="E42" s="82" t="s">
        <v>555</v>
      </c>
      <c r="F42" s="111" t="s">
        <v>167</v>
      </c>
      <c r="G42" s="415" t="s">
        <v>167</v>
      </c>
      <c r="H42" s="415" t="s">
        <v>167</v>
      </c>
      <c r="I42" s="412">
        <v>0</v>
      </c>
      <c r="J42" s="148" t="s">
        <v>577</v>
      </c>
      <c r="K42" s="666"/>
      <c r="L42" s="666"/>
      <c r="M42" s="667"/>
      <c r="N42" s="69"/>
      <c r="O42" s="68"/>
      <c r="P42" s="68"/>
    </row>
    <row r="43" spans="1:16" s="70" customFormat="1" ht="28.2" customHeight="1" x14ac:dyDescent="0.4">
      <c r="A43" s="80"/>
      <c r="B43" s="136"/>
      <c r="C43" s="69"/>
      <c r="D43" s="81" t="s">
        <v>539</v>
      </c>
      <c r="E43" s="82" t="s">
        <v>557</v>
      </c>
      <c r="F43" s="415" t="s">
        <v>167</v>
      </c>
      <c r="G43" s="415" t="s">
        <v>167</v>
      </c>
      <c r="H43" s="415" t="s">
        <v>167</v>
      </c>
      <c r="I43" s="412">
        <v>0</v>
      </c>
      <c r="J43" s="82"/>
      <c r="K43" s="666"/>
      <c r="L43" s="666"/>
      <c r="M43" s="667"/>
      <c r="N43" s="69"/>
      <c r="O43" s="68"/>
      <c r="P43" s="68"/>
    </row>
    <row r="44" spans="1:16" s="70" customFormat="1" ht="28.2" customHeight="1" x14ac:dyDescent="0.4">
      <c r="A44" s="80"/>
      <c r="B44" s="136"/>
      <c r="C44" s="69"/>
      <c r="D44" s="81" t="s">
        <v>539</v>
      </c>
      <c r="E44" s="200" t="s">
        <v>559</v>
      </c>
      <c r="F44" s="415" t="s">
        <v>167</v>
      </c>
      <c r="G44" s="334">
        <v>0</v>
      </c>
      <c r="H44" s="334">
        <v>0.10200586258279074</v>
      </c>
      <c r="I44" s="157" t="s">
        <v>578</v>
      </c>
      <c r="J44" s="82"/>
      <c r="K44" s="666"/>
      <c r="L44" s="666"/>
      <c r="M44" s="667"/>
      <c r="N44" s="69"/>
      <c r="O44" s="68"/>
      <c r="P44" s="68"/>
    </row>
    <row r="45" spans="1:16" s="70" customFormat="1" ht="28.2" customHeight="1" x14ac:dyDescent="0.4">
      <c r="A45" s="80"/>
      <c r="B45" s="136"/>
      <c r="C45" s="69"/>
      <c r="D45" s="81" t="s">
        <v>539</v>
      </c>
      <c r="E45" s="82" t="s">
        <v>560</v>
      </c>
      <c r="F45" s="416" t="s">
        <v>167</v>
      </c>
      <c r="G45" s="334">
        <v>0</v>
      </c>
      <c r="H45" s="334">
        <v>0</v>
      </c>
      <c r="I45" s="412">
        <v>0</v>
      </c>
      <c r="J45" s="82"/>
      <c r="K45" s="666"/>
      <c r="L45" s="666"/>
      <c r="M45" s="667"/>
      <c r="N45" s="69"/>
      <c r="O45" s="68"/>
      <c r="P45" s="68"/>
    </row>
    <row r="46" spans="1:16" s="70" customFormat="1" ht="28.2" customHeight="1" x14ac:dyDescent="0.4">
      <c r="A46" s="80"/>
      <c r="B46" s="136"/>
      <c r="C46" s="69"/>
      <c r="D46" s="81" t="s">
        <v>539</v>
      </c>
      <c r="E46" s="82" t="s">
        <v>562</v>
      </c>
      <c r="F46" s="416" t="s">
        <v>167</v>
      </c>
      <c r="G46" s="334">
        <v>9.1012635972946582E-3</v>
      </c>
      <c r="H46" s="334">
        <v>0.01</v>
      </c>
      <c r="I46" s="417" t="s">
        <v>209</v>
      </c>
      <c r="J46" s="82"/>
      <c r="K46" s="666"/>
      <c r="L46" s="666"/>
      <c r="M46" s="667"/>
      <c r="N46" s="69"/>
      <c r="O46" s="68"/>
      <c r="P46" s="68"/>
    </row>
    <row r="47" spans="1:16" s="70" customFormat="1" ht="28.2" customHeight="1" x14ac:dyDescent="0.4">
      <c r="A47" s="80"/>
      <c r="B47" s="136"/>
      <c r="C47" s="69"/>
      <c r="D47" s="81" t="s">
        <v>539</v>
      </c>
      <c r="E47" s="82" t="s">
        <v>563</v>
      </c>
      <c r="F47" s="416"/>
      <c r="G47" s="109">
        <v>60</v>
      </c>
      <c r="H47" s="280">
        <v>58</v>
      </c>
      <c r="I47" s="412">
        <f>(H47-G47)/G47</f>
        <v>-3.3333333333333333E-2</v>
      </c>
      <c r="J47" s="82"/>
      <c r="K47" s="666"/>
      <c r="L47" s="666"/>
      <c r="M47" s="667"/>
      <c r="N47" s="69"/>
      <c r="O47" s="68"/>
      <c r="P47" s="68"/>
    </row>
    <row r="48" spans="1:16" s="70" customFormat="1" ht="28.2" customHeight="1" x14ac:dyDescent="0.4">
      <c r="A48" s="80"/>
      <c r="B48" s="136"/>
      <c r="C48" s="69"/>
      <c r="D48" s="81" t="s">
        <v>539</v>
      </c>
      <c r="E48" s="82" t="s">
        <v>564</v>
      </c>
      <c r="F48" s="416"/>
      <c r="G48" s="280">
        <v>7</v>
      </c>
      <c r="H48" s="280">
        <v>4</v>
      </c>
      <c r="I48" s="412">
        <f t="shared" ref="I48" si="2">(H48-G48)/G48</f>
        <v>-0.42857142857142855</v>
      </c>
      <c r="J48" s="82"/>
      <c r="K48" s="666"/>
      <c r="L48" s="666"/>
      <c r="M48" s="667"/>
      <c r="N48" s="69"/>
      <c r="O48" s="68"/>
      <c r="P48" s="68"/>
    </row>
    <row r="49" spans="1:16" s="70" customFormat="1" ht="28.2" customHeight="1" x14ac:dyDescent="0.4">
      <c r="A49" s="80"/>
      <c r="B49" s="136"/>
      <c r="C49" s="69"/>
      <c r="D49" s="81" t="s">
        <v>539</v>
      </c>
      <c r="E49" s="82" t="s">
        <v>565</v>
      </c>
      <c r="F49" s="283" t="s">
        <v>167</v>
      </c>
      <c r="G49" s="334">
        <v>38</v>
      </c>
      <c r="H49" s="334">
        <v>60</v>
      </c>
      <c r="I49" s="412">
        <f>(H49-G49)/G49</f>
        <v>0.57894736842105265</v>
      </c>
      <c r="J49" s="82"/>
      <c r="K49" s="666"/>
      <c r="L49" s="666"/>
      <c r="M49" s="667"/>
      <c r="N49" s="69"/>
      <c r="O49" s="68"/>
      <c r="P49" s="68"/>
    </row>
    <row r="50" spans="1:16" s="70" customFormat="1" ht="28.2" customHeight="1" x14ac:dyDescent="0.4">
      <c r="A50" s="80"/>
      <c r="B50" s="136"/>
      <c r="C50" s="69"/>
      <c r="D50" s="81" t="s">
        <v>539</v>
      </c>
      <c r="E50" s="333" t="s">
        <v>566</v>
      </c>
      <c r="F50" s="416" t="s">
        <v>167</v>
      </c>
      <c r="G50" s="334">
        <v>4.8682593493141441E-2</v>
      </c>
      <c r="H50" s="334">
        <v>8.7994137417209267E-2</v>
      </c>
      <c r="I50" s="417" t="s">
        <v>579</v>
      </c>
      <c r="J50" s="82"/>
      <c r="K50" s="666"/>
      <c r="L50" s="666"/>
      <c r="M50" s="667"/>
      <c r="N50" s="69"/>
      <c r="O50" s="68"/>
      <c r="P50" s="68"/>
    </row>
    <row r="51" spans="1:16" s="70" customFormat="1" ht="28.2" customHeight="1" x14ac:dyDescent="0.4">
      <c r="A51" s="80"/>
      <c r="B51" s="136"/>
      <c r="C51" s="69"/>
      <c r="D51" s="81" t="s">
        <v>539</v>
      </c>
      <c r="E51" s="82" t="s">
        <v>568</v>
      </c>
      <c r="F51" s="416" t="s">
        <v>167</v>
      </c>
      <c r="G51" s="334">
        <v>1.0000000000000002E-2</v>
      </c>
      <c r="H51" s="334">
        <v>2.2999022902868208E-2</v>
      </c>
      <c r="I51" s="417" t="s">
        <v>580</v>
      </c>
      <c r="J51" s="82"/>
      <c r="K51" s="666"/>
      <c r="L51" s="666"/>
      <c r="M51" s="667"/>
      <c r="N51" s="69"/>
      <c r="O51" s="68"/>
      <c r="P51" s="68"/>
    </row>
    <row r="52" spans="1:16" s="70" customFormat="1" ht="28.2" customHeight="1" x14ac:dyDescent="0.4">
      <c r="A52" s="80"/>
      <c r="B52" s="136"/>
      <c r="C52" s="69"/>
      <c r="D52" s="81" t="s">
        <v>539</v>
      </c>
      <c r="E52" s="82" t="s">
        <v>569</v>
      </c>
      <c r="F52" s="416" t="s">
        <v>167</v>
      </c>
      <c r="G52" s="334">
        <v>4.4541020405334524E-2</v>
      </c>
      <c r="H52" s="334">
        <v>6.9503419839961264E-2</v>
      </c>
      <c r="I52" s="417" t="s">
        <v>581</v>
      </c>
      <c r="J52" s="82"/>
      <c r="K52" s="666"/>
      <c r="L52" s="666"/>
      <c r="M52" s="667"/>
      <c r="N52" s="69"/>
      <c r="O52" s="68"/>
      <c r="P52" s="68"/>
    </row>
    <row r="53" spans="1:16" s="70" customFormat="1" ht="78" customHeight="1" x14ac:dyDescent="0.4">
      <c r="A53" s="80"/>
      <c r="B53" s="136"/>
      <c r="C53" s="69"/>
      <c r="D53" s="81" t="s">
        <v>539</v>
      </c>
      <c r="E53" s="82" t="s">
        <v>570</v>
      </c>
      <c r="F53" s="416" t="s">
        <v>167</v>
      </c>
      <c r="G53" s="334">
        <v>84.52696260274341</v>
      </c>
      <c r="H53" s="334">
        <v>14.995114514341045</v>
      </c>
      <c r="I53" s="157" t="s">
        <v>582</v>
      </c>
      <c r="J53" s="82"/>
      <c r="K53" s="666"/>
      <c r="L53" s="666"/>
      <c r="M53" s="667"/>
      <c r="N53" s="69"/>
      <c r="O53" s="68"/>
      <c r="P53" s="68"/>
    </row>
    <row r="54" spans="1:16" s="70" customFormat="1" ht="28.2" customHeight="1" x14ac:dyDescent="0.4">
      <c r="A54" s="80"/>
      <c r="B54" s="136"/>
      <c r="C54" s="69"/>
      <c r="D54" s="81" t="s">
        <v>539</v>
      </c>
      <c r="E54" s="82" t="s">
        <v>571</v>
      </c>
      <c r="F54" s="416" t="s">
        <v>167</v>
      </c>
      <c r="G54" s="334">
        <v>1.5473037397256579E-2</v>
      </c>
      <c r="H54" s="334">
        <v>3.8500488548565893E-2</v>
      </c>
      <c r="I54" s="417" t="s">
        <v>583</v>
      </c>
      <c r="J54" s="82"/>
      <c r="K54" s="666"/>
      <c r="L54" s="666"/>
      <c r="M54" s="667"/>
      <c r="N54" s="69"/>
      <c r="O54" s="68"/>
      <c r="P54" s="68"/>
    </row>
    <row r="55" spans="1:16" s="70" customFormat="1" ht="28.2" customHeight="1" x14ac:dyDescent="0.4">
      <c r="A55" s="80"/>
      <c r="B55" s="136"/>
      <c r="C55" s="69"/>
      <c r="D55" s="221" t="s">
        <v>539</v>
      </c>
      <c r="E55" s="147" t="s">
        <v>573</v>
      </c>
      <c r="F55" s="416" t="s">
        <v>167</v>
      </c>
      <c r="G55" s="418">
        <v>8327.5400000000009</v>
      </c>
      <c r="H55" s="419">
        <v>47137.5</v>
      </c>
      <c r="I55" s="412">
        <f t="shared" ref="I55" si="3">(H55-G55)/G55</f>
        <v>4.6604351345055077</v>
      </c>
      <c r="J55" s="82"/>
      <c r="K55" s="666"/>
      <c r="L55" s="666"/>
      <c r="M55" s="667"/>
      <c r="N55" s="69"/>
      <c r="O55" s="68"/>
      <c r="P55" s="68"/>
    </row>
    <row r="56" spans="1:16" s="70" customFormat="1" ht="204" customHeight="1" x14ac:dyDescent="0.4">
      <c r="A56" s="80"/>
      <c r="B56" s="136"/>
      <c r="C56" s="680" t="s">
        <v>584</v>
      </c>
      <c r="D56" s="672"/>
      <c r="E56" s="672"/>
      <c r="F56" s="672"/>
      <c r="G56" s="672"/>
      <c r="H56" s="672"/>
      <c r="I56" s="672"/>
      <c r="J56" s="672"/>
      <c r="K56" s="666"/>
      <c r="L56" s="666"/>
      <c r="M56" s="667"/>
      <c r="N56" s="69"/>
      <c r="O56" s="68"/>
      <c r="P56" s="68"/>
    </row>
    <row r="57" spans="1:16" s="70" customFormat="1" ht="30" customHeight="1" x14ac:dyDescent="0.4">
      <c r="A57" s="80"/>
      <c r="B57" s="136"/>
      <c r="C57" s="71"/>
      <c r="D57" s="72" t="s">
        <v>585</v>
      </c>
      <c r="E57" s="420"/>
      <c r="F57" s="421"/>
      <c r="G57" s="422"/>
      <c r="H57" s="422"/>
      <c r="I57" s="423"/>
      <c r="J57" s="424"/>
      <c r="K57" s="666"/>
      <c r="L57" s="666"/>
      <c r="M57" s="667"/>
      <c r="N57" s="69"/>
      <c r="O57" s="68"/>
      <c r="P57" s="68"/>
    </row>
    <row r="58" spans="1:16" s="70" customFormat="1" ht="30" customHeight="1" x14ac:dyDescent="0.4">
      <c r="A58" s="80"/>
      <c r="B58" s="136"/>
      <c r="D58" s="102" t="s">
        <v>173</v>
      </c>
      <c r="E58" s="396"/>
      <c r="F58" s="425"/>
      <c r="G58" s="425"/>
      <c r="H58" s="425"/>
      <c r="I58" s="426"/>
      <c r="J58" s="426"/>
      <c r="K58" s="666"/>
      <c r="L58" s="666"/>
      <c r="M58" s="667"/>
      <c r="N58" s="69"/>
      <c r="O58" s="68"/>
      <c r="P58" s="68"/>
    </row>
    <row r="59" spans="1:16" s="70" customFormat="1" ht="30" customHeight="1" x14ac:dyDescent="0.4">
      <c r="A59" s="80"/>
      <c r="B59" s="136"/>
      <c r="C59" s="69"/>
      <c r="D59" s="104" t="s">
        <v>539</v>
      </c>
      <c r="E59" s="333" t="s">
        <v>586</v>
      </c>
      <c r="F59" s="402">
        <v>5.9</v>
      </c>
      <c r="G59" s="402">
        <v>4.0335479091758808</v>
      </c>
      <c r="H59" s="402">
        <v>4.5344469266558507</v>
      </c>
      <c r="I59" s="427">
        <f t="shared" ref="I59" si="4">(H59-G59)/G59</f>
        <v>0.12418323241939914</v>
      </c>
      <c r="J59" s="104"/>
      <c r="K59" s="666"/>
      <c r="L59" s="666"/>
      <c r="M59" s="667"/>
      <c r="N59" s="69"/>
      <c r="O59" s="68"/>
      <c r="P59" s="68"/>
    </row>
    <row r="60" spans="1:16" s="70" customFormat="1" ht="43.2" customHeight="1" x14ac:dyDescent="0.4">
      <c r="A60" s="80"/>
      <c r="B60" s="136"/>
      <c r="C60" s="69"/>
      <c r="D60" s="81" t="s">
        <v>539</v>
      </c>
      <c r="E60" s="82" t="s">
        <v>587</v>
      </c>
      <c r="F60" s="334">
        <v>83</v>
      </c>
      <c r="G60" s="334">
        <v>86.071139780322184</v>
      </c>
      <c r="H60" s="334">
        <v>83.011355665466198</v>
      </c>
      <c r="I60" s="157" t="s">
        <v>588</v>
      </c>
      <c r="J60" s="81"/>
      <c r="K60" s="666"/>
      <c r="L60" s="666"/>
      <c r="M60" s="667"/>
      <c r="N60" s="69"/>
      <c r="O60" s="68"/>
      <c r="P60" s="68"/>
    </row>
    <row r="61" spans="1:16" s="70" customFormat="1" ht="30" customHeight="1" x14ac:dyDescent="0.4">
      <c r="A61" s="80"/>
      <c r="B61" s="136"/>
      <c r="C61" s="69"/>
      <c r="D61" s="81" t="s">
        <v>539</v>
      </c>
      <c r="E61" s="82" t="s">
        <v>589</v>
      </c>
      <c r="F61" s="334">
        <v>304</v>
      </c>
      <c r="G61" s="334">
        <v>228.56366024810049</v>
      </c>
      <c r="H61" s="334">
        <v>261.49126485249684</v>
      </c>
      <c r="I61" s="412">
        <f>(H61-G61)/G61</f>
        <v>0.14406316633472796</v>
      </c>
      <c r="J61" s="81"/>
      <c r="K61" s="666"/>
      <c r="L61" s="666"/>
      <c r="M61" s="667"/>
      <c r="N61" s="69"/>
      <c r="O61" s="68"/>
      <c r="P61" s="68"/>
    </row>
    <row r="62" spans="1:16" s="70" customFormat="1" ht="30" customHeight="1" x14ac:dyDescent="0.4">
      <c r="A62" s="80"/>
      <c r="B62" s="136"/>
      <c r="C62" s="69"/>
      <c r="D62" s="81" t="s">
        <v>539</v>
      </c>
      <c r="E62" s="82" t="s">
        <v>590</v>
      </c>
      <c r="F62" s="111" t="s">
        <v>167</v>
      </c>
      <c r="G62" s="280">
        <v>1899</v>
      </c>
      <c r="H62" s="280">
        <v>2111</v>
      </c>
      <c r="I62" s="412">
        <f>(H62-G62)/G62</f>
        <v>0.11163770405476567</v>
      </c>
      <c r="J62" s="81"/>
      <c r="K62" s="666"/>
      <c r="L62" s="666"/>
      <c r="M62" s="667"/>
      <c r="N62" s="69"/>
      <c r="O62" s="68"/>
      <c r="P62" s="68"/>
    </row>
    <row r="63" spans="1:16" s="70" customFormat="1" ht="30" customHeight="1" x14ac:dyDescent="0.4">
      <c r="A63" s="80"/>
      <c r="B63" s="136"/>
      <c r="C63" s="69"/>
      <c r="D63" s="81" t="s">
        <v>539</v>
      </c>
      <c r="E63" s="82" t="s">
        <v>591</v>
      </c>
      <c r="F63" s="111" t="s">
        <v>167</v>
      </c>
      <c r="G63" s="280">
        <v>67</v>
      </c>
      <c r="H63" s="280">
        <v>351</v>
      </c>
      <c r="I63" s="412">
        <f>(H63-G63)/G63</f>
        <v>4.2388059701492535</v>
      </c>
      <c r="J63" s="81"/>
      <c r="K63" s="666"/>
      <c r="L63" s="666"/>
      <c r="M63" s="667"/>
      <c r="N63" s="69"/>
      <c r="O63" s="68"/>
      <c r="P63" s="68"/>
    </row>
    <row r="64" spans="1:16" s="70" customFormat="1" ht="28.95" customHeight="1" x14ac:dyDescent="0.4">
      <c r="A64" s="80"/>
      <c r="B64" s="136"/>
      <c r="C64" s="69"/>
      <c r="D64" s="81" t="s">
        <v>539</v>
      </c>
      <c r="E64" s="82" t="s">
        <v>592</v>
      </c>
      <c r="F64" s="280" t="s">
        <v>167</v>
      </c>
      <c r="G64" s="334">
        <v>287.55</v>
      </c>
      <c r="H64" s="334">
        <v>580.35</v>
      </c>
      <c r="I64" s="412">
        <f>(H64-G64)/G64</f>
        <v>1.0182576943140322</v>
      </c>
      <c r="J64" s="81"/>
      <c r="K64" s="666"/>
      <c r="L64" s="666"/>
      <c r="M64" s="667"/>
      <c r="N64" s="69"/>
      <c r="O64" s="68"/>
      <c r="P64" s="68"/>
    </row>
    <row r="65" spans="1:16" s="70" customFormat="1" ht="28.95" customHeight="1" x14ac:dyDescent="0.4">
      <c r="A65" s="80"/>
      <c r="B65" s="136"/>
      <c r="C65" s="69"/>
      <c r="D65" s="428" t="s">
        <v>180</v>
      </c>
      <c r="E65" s="429"/>
      <c r="F65" s="430"/>
      <c r="G65" s="431"/>
      <c r="H65" s="432"/>
      <c r="I65" s="433"/>
      <c r="J65" s="434"/>
      <c r="K65" s="666"/>
      <c r="L65" s="666"/>
      <c r="M65" s="667"/>
      <c r="N65" s="69"/>
      <c r="O65" s="68"/>
      <c r="P65" s="68"/>
    </row>
    <row r="66" spans="1:16" s="70" customFormat="1" ht="28.95" customHeight="1" x14ac:dyDescent="0.4">
      <c r="A66" s="80"/>
      <c r="B66" s="136"/>
      <c r="C66" s="69"/>
      <c r="D66" s="104" t="s">
        <v>539</v>
      </c>
      <c r="E66" s="290" t="s">
        <v>586</v>
      </c>
      <c r="F66" s="435" t="s">
        <v>167</v>
      </c>
      <c r="G66" s="402">
        <v>4.160477804794243</v>
      </c>
      <c r="H66" s="402">
        <v>4.8500488548565892</v>
      </c>
      <c r="I66" s="427">
        <f>(H66-G66)/G66</f>
        <v>0.16574323489185133</v>
      </c>
      <c r="J66" s="104"/>
      <c r="K66" s="666"/>
      <c r="L66" s="666"/>
      <c r="M66" s="667"/>
      <c r="N66" s="69"/>
      <c r="O66" s="68"/>
      <c r="P66" s="68"/>
    </row>
    <row r="67" spans="1:16" s="70" customFormat="1" ht="28.95" customHeight="1" x14ac:dyDescent="0.4">
      <c r="A67" s="80"/>
      <c r="B67" s="136"/>
      <c r="C67" s="69"/>
      <c r="D67" s="81" t="s">
        <v>539</v>
      </c>
      <c r="E67" s="82" t="s">
        <v>587</v>
      </c>
      <c r="F67" s="416" t="s">
        <v>167</v>
      </c>
      <c r="G67" s="334">
        <v>94.584436910960207</v>
      </c>
      <c r="H67" s="334">
        <v>77.999022902868205</v>
      </c>
      <c r="I67" s="157" t="s">
        <v>593</v>
      </c>
      <c r="J67" s="81"/>
      <c r="K67" s="666"/>
      <c r="L67" s="666"/>
      <c r="M67" s="667"/>
      <c r="N67" s="69"/>
      <c r="O67" s="68"/>
      <c r="P67" s="68"/>
    </row>
    <row r="68" spans="1:16" s="70" customFormat="1" ht="28.95" customHeight="1" x14ac:dyDescent="0.4">
      <c r="A68" s="80"/>
      <c r="B68" s="136"/>
      <c r="C68" s="69"/>
      <c r="D68" s="81" t="s">
        <v>539</v>
      </c>
      <c r="E68" s="82" t="s">
        <v>589</v>
      </c>
      <c r="F68" s="416" t="s">
        <v>167</v>
      </c>
      <c r="G68" s="334">
        <v>366.04778047942432</v>
      </c>
      <c r="H68" s="334">
        <v>438.7536641142442</v>
      </c>
      <c r="I68" s="412">
        <f t="shared" ref="I68" si="5">(H68-G68)/G68</f>
        <v>0.19862402536519877</v>
      </c>
      <c r="J68" s="81"/>
      <c r="K68" s="666"/>
      <c r="L68" s="666"/>
      <c r="M68" s="667"/>
      <c r="N68" s="69"/>
      <c r="O68" s="68"/>
      <c r="P68" s="68"/>
    </row>
    <row r="69" spans="1:16" s="70" customFormat="1" ht="28.95" customHeight="1" x14ac:dyDescent="0.4">
      <c r="A69" s="80"/>
      <c r="B69" s="136"/>
      <c r="C69" s="69"/>
      <c r="D69" s="81" t="s">
        <v>539</v>
      </c>
      <c r="E69" s="82" t="s">
        <v>590</v>
      </c>
      <c r="F69" s="416" t="s">
        <v>167</v>
      </c>
      <c r="G69" s="334">
        <v>0</v>
      </c>
      <c r="H69" s="334">
        <v>100</v>
      </c>
      <c r="I69" s="412" t="s">
        <v>167</v>
      </c>
      <c r="J69" s="81"/>
      <c r="K69" s="666"/>
      <c r="L69" s="666"/>
      <c r="M69" s="667"/>
      <c r="N69" s="69"/>
      <c r="O69" s="68"/>
      <c r="P69" s="68"/>
    </row>
    <row r="70" spans="1:16" s="70" customFormat="1" ht="28.95" customHeight="1" x14ac:dyDescent="0.4">
      <c r="A70" s="80"/>
      <c r="B70" s="136"/>
      <c r="C70" s="69"/>
      <c r="D70" s="81" t="s">
        <v>539</v>
      </c>
      <c r="E70" s="82" t="s">
        <v>591</v>
      </c>
      <c r="F70" s="416" t="s">
        <v>167</v>
      </c>
      <c r="G70" s="334">
        <v>0</v>
      </c>
      <c r="H70" s="334">
        <v>2</v>
      </c>
      <c r="I70" s="412" t="s">
        <v>167</v>
      </c>
      <c r="J70" s="81"/>
      <c r="K70" s="666"/>
      <c r="L70" s="666"/>
      <c r="M70" s="667"/>
      <c r="N70" s="69"/>
      <c r="O70" s="68"/>
      <c r="P70" s="68"/>
    </row>
    <row r="71" spans="1:16" s="70" customFormat="1" ht="28.95" customHeight="1" x14ac:dyDescent="0.4">
      <c r="A71" s="80"/>
      <c r="B71" s="136"/>
      <c r="C71" s="69"/>
      <c r="D71" s="81" t="s">
        <v>539</v>
      </c>
      <c r="E71" s="82" t="s">
        <v>592</v>
      </c>
      <c r="F71" s="416" t="s">
        <v>167</v>
      </c>
      <c r="G71" s="334">
        <v>0</v>
      </c>
      <c r="H71" s="334">
        <v>50</v>
      </c>
      <c r="I71" s="412" t="s">
        <v>167</v>
      </c>
      <c r="J71" s="81"/>
      <c r="K71" s="666"/>
      <c r="L71" s="666"/>
      <c r="M71" s="667"/>
      <c r="N71" s="69"/>
      <c r="O71" s="68"/>
      <c r="P71" s="68"/>
    </row>
    <row r="72" spans="1:16" s="70" customFormat="1" ht="127.2" customHeight="1" x14ac:dyDescent="0.4">
      <c r="A72" s="80"/>
      <c r="B72" s="136"/>
      <c r="C72" s="680" t="s">
        <v>594</v>
      </c>
      <c r="D72" s="672"/>
      <c r="E72" s="672"/>
      <c r="F72" s="672"/>
      <c r="G72" s="672"/>
      <c r="H72" s="672"/>
      <c r="I72" s="672"/>
      <c r="J72" s="672"/>
      <c r="K72" s="666"/>
      <c r="L72" s="666"/>
      <c r="M72" s="667"/>
      <c r="N72" s="69"/>
      <c r="O72" s="68"/>
      <c r="P72" s="68"/>
    </row>
    <row r="73" spans="1:16" s="70" customFormat="1" ht="30" customHeight="1" x14ac:dyDescent="0.4">
      <c r="A73" s="80"/>
      <c r="B73" s="136"/>
      <c r="C73" s="71"/>
      <c r="D73" s="72" t="s">
        <v>595</v>
      </c>
      <c r="E73" s="420"/>
      <c r="F73" s="436"/>
      <c r="G73" s="436"/>
      <c r="H73" s="436"/>
      <c r="I73" s="437"/>
      <c r="J73" s="165"/>
      <c r="K73" s="666"/>
      <c r="L73" s="666"/>
      <c r="M73" s="667"/>
      <c r="N73" s="69"/>
      <c r="O73" s="68"/>
      <c r="P73" s="68"/>
    </row>
    <row r="74" spans="1:16" s="70" customFormat="1" ht="30" customHeight="1" x14ac:dyDescent="0.4">
      <c r="A74" s="80"/>
      <c r="B74" s="136"/>
      <c r="D74" s="102" t="s">
        <v>173</v>
      </c>
      <c r="E74" s="396"/>
      <c r="F74" s="438"/>
      <c r="G74" s="439"/>
      <c r="H74" s="440"/>
      <c r="I74" s="441"/>
      <c r="J74" s="434"/>
      <c r="K74" s="666"/>
      <c r="L74" s="666"/>
      <c r="M74" s="667"/>
      <c r="N74" s="69"/>
      <c r="O74" s="68"/>
      <c r="P74" s="68"/>
    </row>
    <row r="75" spans="1:16" s="70" customFormat="1" ht="30" customHeight="1" x14ac:dyDescent="0.4">
      <c r="A75" s="80"/>
      <c r="B75" s="136"/>
      <c r="C75" s="69"/>
      <c r="D75" s="104" t="s">
        <v>539</v>
      </c>
      <c r="E75" s="290" t="s">
        <v>596</v>
      </c>
      <c r="F75" s="402">
        <v>34.4</v>
      </c>
      <c r="G75" s="402">
        <v>29.133556263331467</v>
      </c>
      <c r="H75" s="402">
        <v>29.1</v>
      </c>
      <c r="I75" s="162" t="s">
        <v>597</v>
      </c>
      <c r="J75" s="104"/>
      <c r="K75" s="666"/>
      <c r="L75" s="666"/>
      <c r="M75" s="667"/>
      <c r="N75" s="69"/>
      <c r="O75" s="68"/>
      <c r="P75" s="68"/>
    </row>
    <row r="76" spans="1:16" s="70" customFormat="1" ht="30" customHeight="1" x14ac:dyDescent="0.4">
      <c r="A76" s="80"/>
      <c r="B76" s="136"/>
      <c r="C76" s="69"/>
      <c r="D76" s="81" t="s">
        <v>539</v>
      </c>
      <c r="E76" s="82" t="s">
        <v>598</v>
      </c>
      <c r="F76" s="334" t="s">
        <v>167</v>
      </c>
      <c r="G76" s="334">
        <v>22.755251532073949</v>
      </c>
      <c r="H76" s="334">
        <v>21.57</v>
      </c>
      <c r="I76" s="162" t="s">
        <v>599</v>
      </c>
      <c r="J76" s="290"/>
      <c r="K76" s="666"/>
      <c r="L76" s="666"/>
      <c r="M76" s="667"/>
      <c r="N76" s="69"/>
      <c r="O76" s="68"/>
      <c r="P76" s="68"/>
    </row>
    <row r="77" spans="1:16" s="70" customFormat="1" ht="30" customHeight="1" x14ac:dyDescent="0.4">
      <c r="A77" s="80"/>
      <c r="B77" s="136"/>
      <c r="C77" s="69"/>
      <c r="D77" s="81" t="s">
        <v>539</v>
      </c>
      <c r="E77" s="82" t="s">
        <v>600</v>
      </c>
      <c r="F77" s="334" t="s">
        <v>167</v>
      </c>
      <c r="G77" s="442">
        <v>3.8167589289333925</v>
      </c>
      <c r="H77" s="442">
        <v>6.3</v>
      </c>
      <c r="I77" s="162" t="s">
        <v>601</v>
      </c>
      <c r="J77" s="81"/>
      <c r="K77" s="666"/>
      <c r="L77" s="666"/>
      <c r="M77" s="667"/>
      <c r="N77" s="69"/>
      <c r="O77" s="68"/>
      <c r="P77" s="68"/>
    </row>
    <row r="78" spans="1:16" s="70" customFormat="1" ht="30" customHeight="1" x14ac:dyDescent="0.4">
      <c r="A78" s="80"/>
      <c r="B78" s="136"/>
      <c r="C78" s="69"/>
      <c r="D78" s="81" t="s">
        <v>539</v>
      </c>
      <c r="E78" s="82" t="s">
        <v>602</v>
      </c>
      <c r="F78" s="334" t="s">
        <v>167</v>
      </c>
      <c r="G78" s="442">
        <v>44.299218562290228</v>
      </c>
      <c r="H78" s="442">
        <v>43.03</v>
      </c>
      <c r="I78" s="162" t="s">
        <v>603</v>
      </c>
      <c r="J78" s="81"/>
      <c r="K78" s="666"/>
      <c r="L78" s="666"/>
      <c r="M78" s="667"/>
      <c r="N78" s="69"/>
      <c r="O78" s="68"/>
      <c r="P78" s="68"/>
    </row>
    <row r="79" spans="1:16" s="70" customFormat="1" ht="30" customHeight="1" x14ac:dyDescent="0.4">
      <c r="A79" s="80"/>
      <c r="B79" s="136"/>
      <c r="C79" s="69"/>
      <c r="D79" s="81" t="s">
        <v>539</v>
      </c>
      <c r="E79" s="82" t="s">
        <v>604</v>
      </c>
      <c r="F79" s="334">
        <v>11.6</v>
      </c>
      <c r="G79" s="442">
        <v>14.478789114804908</v>
      </c>
      <c r="H79" s="442">
        <v>20.871573125096969</v>
      </c>
      <c r="I79" s="157" t="s">
        <v>605</v>
      </c>
      <c r="J79" s="81"/>
      <c r="K79" s="666"/>
      <c r="L79" s="666"/>
      <c r="M79" s="667"/>
      <c r="N79" s="69"/>
      <c r="O79" s="68"/>
      <c r="P79" s="68"/>
    </row>
    <row r="80" spans="1:16" s="70" customFormat="1" ht="30" customHeight="1" x14ac:dyDescent="0.4">
      <c r="A80" s="80"/>
      <c r="B80" s="136"/>
      <c r="C80" s="69"/>
      <c r="D80" s="81" t="s">
        <v>539</v>
      </c>
      <c r="E80" s="82" t="s">
        <v>606</v>
      </c>
      <c r="F80" s="280" t="s">
        <v>167</v>
      </c>
      <c r="G80" s="358">
        <v>1595</v>
      </c>
      <c r="H80" s="358">
        <v>1626</v>
      </c>
      <c r="I80" s="412">
        <f>(H80-G80)/G80</f>
        <v>1.9435736677115987E-2</v>
      </c>
      <c r="J80" s="81"/>
      <c r="K80" s="666"/>
      <c r="L80" s="666"/>
      <c r="M80" s="667"/>
      <c r="N80" s="69"/>
      <c r="O80" s="68"/>
      <c r="P80" s="68"/>
    </row>
    <row r="81" spans="1:16" s="70" customFormat="1" ht="30" customHeight="1" x14ac:dyDescent="0.4">
      <c r="A81" s="80"/>
      <c r="B81" s="136"/>
      <c r="C81" s="69"/>
      <c r="D81" s="81" t="s">
        <v>539</v>
      </c>
      <c r="E81" s="82" t="s">
        <v>607</v>
      </c>
      <c r="F81" s="280" t="s">
        <v>167</v>
      </c>
      <c r="G81" s="358">
        <v>718</v>
      </c>
      <c r="H81" s="358">
        <v>781</v>
      </c>
      <c r="I81" s="412">
        <f t="shared" ref="I81:I82" si="6">(H81-G81)/G81</f>
        <v>8.7743732590529241E-2</v>
      </c>
      <c r="J81" s="81"/>
      <c r="K81" s="666"/>
      <c r="L81" s="666"/>
      <c r="M81" s="667"/>
      <c r="N81" s="69"/>
      <c r="O81" s="68"/>
      <c r="P81" s="68"/>
    </row>
    <row r="82" spans="1:16" s="70" customFormat="1" ht="30" customHeight="1" x14ac:dyDescent="0.4">
      <c r="A82" s="80"/>
      <c r="B82" s="136"/>
      <c r="C82" s="69"/>
      <c r="D82" s="81" t="s">
        <v>539</v>
      </c>
      <c r="E82" s="82" t="s">
        <v>608</v>
      </c>
      <c r="F82" s="280" t="s">
        <v>167</v>
      </c>
      <c r="G82" s="442">
        <v>1999.75</v>
      </c>
      <c r="H82" s="442">
        <v>1987.3</v>
      </c>
      <c r="I82" s="412">
        <f t="shared" si="6"/>
        <v>-6.2257782222778077E-3</v>
      </c>
      <c r="J82" s="81"/>
      <c r="K82" s="666"/>
      <c r="L82" s="666"/>
      <c r="M82" s="667"/>
      <c r="N82" s="69"/>
      <c r="O82" s="68"/>
      <c r="P82" s="68"/>
    </row>
    <row r="83" spans="1:16" s="70" customFormat="1" ht="30" customHeight="1" x14ac:dyDescent="0.4">
      <c r="A83" s="80"/>
      <c r="B83" s="136"/>
      <c r="C83" s="69"/>
      <c r="D83" s="428" t="s">
        <v>180</v>
      </c>
      <c r="E83" s="429"/>
      <c r="F83" s="430"/>
      <c r="G83" s="432"/>
      <c r="H83" s="432"/>
      <c r="I83" s="433"/>
      <c r="J83" s="434"/>
      <c r="K83" s="666"/>
      <c r="L83" s="666"/>
      <c r="M83" s="667"/>
      <c r="N83" s="69"/>
      <c r="O83" s="68"/>
      <c r="P83" s="68"/>
    </row>
    <row r="84" spans="1:16" s="70" customFormat="1" ht="30" customHeight="1" x14ac:dyDescent="0.4">
      <c r="A84" s="80"/>
      <c r="B84" s="136"/>
      <c r="C84" s="69"/>
      <c r="D84" s="104" t="s">
        <v>539</v>
      </c>
      <c r="E84" s="290" t="s">
        <v>596</v>
      </c>
      <c r="F84" s="435" t="s">
        <v>167</v>
      </c>
      <c r="G84" s="402">
        <v>0</v>
      </c>
      <c r="H84" s="402">
        <v>0</v>
      </c>
      <c r="I84" s="427" t="s">
        <v>209</v>
      </c>
      <c r="J84" s="104"/>
      <c r="K84" s="666"/>
      <c r="L84" s="666"/>
      <c r="M84" s="667"/>
      <c r="N84" s="69"/>
      <c r="O84" s="68"/>
      <c r="P84" s="68"/>
    </row>
    <row r="85" spans="1:16" s="70" customFormat="1" ht="30" customHeight="1" x14ac:dyDescent="0.4">
      <c r="A85" s="80"/>
      <c r="B85" s="136"/>
      <c r="C85" s="69"/>
      <c r="D85" s="81" t="s">
        <v>539</v>
      </c>
      <c r="E85" s="82" t="s">
        <v>598</v>
      </c>
      <c r="F85" s="416" t="s">
        <v>167</v>
      </c>
      <c r="G85" s="334">
        <v>9.0539252054868467</v>
      </c>
      <c r="H85" s="334">
        <v>0</v>
      </c>
      <c r="I85" s="157" t="s">
        <v>609</v>
      </c>
      <c r="J85" s="81"/>
      <c r="K85" s="666"/>
      <c r="L85" s="666"/>
      <c r="M85" s="667"/>
      <c r="N85" s="69"/>
      <c r="O85" s="68"/>
      <c r="P85" s="68"/>
    </row>
    <row r="86" spans="1:16" s="70" customFormat="1" ht="30" customHeight="1" x14ac:dyDescent="0.4">
      <c r="A86" s="80"/>
      <c r="B86" s="136"/>
      <c r="C86" s="69"/>
      <c r="D86" s="81" t="s">
        <v>539</v>
      </c>
      <c r="E86" s="82" t="s">
        <v>600</v>
      </c>
      <c r="F86" s="416" t="s">
        <v>167</v>
      </c>
      <c r="G86" s="334">
        <v>0</v>
      </c>
      <c r="H86" s="334">
        <v>0</v>
      </c>
      <c r="I86" s="412" t="s">
        <v>209</v>
      </c>
      <c r="J86" s="81"/>
      <c r="K86" s="666"/>
      <c r="L86" s="666"/>
      <c r="M86" s="667"/>
      <c r="N86" s="69"/>
      <c r="O86" s="68"/>
      <c r="P86" s="68"/>
    </row>
    <row r="87" spans="1:16" s="70" customFormat="1" ht="30" customHeight="1" x14ac:dyDescent="0.4">
      <c r="A87" s="80"/>
      <c r="B87" s="136"/>
      <c r="C87" s="69"/>
      <c r="D87" s="81" t="s">
        <v>539</v>
      </c>
      <c r="E87" s="82" t="s">
        <v>602</v>
      </c>
      <c r="F87" s="416" t="s">
        <v>167</v>
      </c>
      <c r="G87" s="334">
        <v>90.946074794513152</v>
      </c>
      <c r="H87" s="334">
        <v>100</v>
      </c>
      <c r="I87" s="412" t="s">
        <v>610</v>
      </c>
      <c r="J87" s="81"/>
      <c r="K87" s="666"/>
      <c r="L87" s="666"/>
      <c r="M87" s="667"/>
      <c r="N87" s="69"/>
      <c r="O87" s="68"/>
      <c r="P87" s="68"/>
    </row>
    <row r="88" spans="1:16" s="70" customFormat="1" ht="30" customHeight="1" x14ac:dyDescent="0.4">
      <c r="A88" s="80"/>
      <c r="B88" s="136"/>
      <c r="C88" s="69"/>
      <c r="D88" s="81" t="s">
        <v>539</v>
      </c>
      <c r="E88" s="82" t="s">
        <v>604</v>
      </c>
      <c r="F88" s="416" t="s">
        <v>167</v>
      </c>
      <c r="G88" s="334">
        <v>11.091058376721389</v>
      </c>
      <c r="H88" s="334">
        <v>0</v>
      </c>
      <c r="I88" s="157" t="s">
        <v>611</v>
      </c>
      <c r="J88" s="81"/>
      <c r="K88" s="666"/>
      <c r="L88" s="666"/>
      <c r="M88" s="667"/>
      <c r="N88" s="69"/>
      <c r="O88" s="68"/>
      <c r="P88" s="68"/>
    </row>
    <row r="89" spans="1:16" s="70" customFormat="1" ht="30" customHeight="1" x14ac:dyDescent="0.4">
      <c r="A89" s="80"/>
      <c r="B89" s="136"/>
      <c r="C89" s="69"/>
      <c r="D89" s="81" t="s">
        <v>539</v>
      </c>
      <c r="E89" s="82" t="s">
        <v>606</v>
      </c>
      <c r="F89" s="416" t="s">
        <v>167</v>
      </c>
      <c r="G89" s="334">
        <v>0</v>
      </c>
      <c r="H89" s="109">
        <v>100</v>
      </c>
      <c r="I89" s="412" t="s">
        <v>167</v>
      </c>
      <c r="J89" s="81"/>
      <c r="K89" s="666"/>
      <c r="L89" s="666"/>
      <c r="M89" s="667"/>
      <c r="N89" s="69"/>
      <c r="O89" s="68"/>
      <c r="P89" s="68"/>
    </row>
    <row r="90" spans="1:16" s="70" customFormat="1" ht="30" customHeight="1" x14ac:dyDescent="0.4">
      <c r="A90" s="80"/>
      <c r="B90" s="136"/>
      <c r="C90" s="69"/>
      <c r="D90" s="81" t="s">
        <v>539</v>
      </c>
      <c r="E90" s="82" t="s">
        <v>607</v>
      </c>
      <c r="F90" s="416" t="s">
        <v>167</v>
      </c>
      <c r="G90" s="334">
        <v>0</v>
      </c>
      <c r="H90" s="334">
        <v>2</v>
      </c>
      <c r="I90" s="412" t="s">
        <v>167</v>
      </c>
      <c r="J90" s="81"/>
      <c r="K90" s="666"/>
      <c r="L90" s="666"/>
      <c r="M90" s="667"/>
      <c r="N90" s="69"/>
      <c r="O90" s="68"/>
      <c r="P90" s="68"/>
    </row>
    <row r="91" spans="1:16" s="70" customFormat="1" ht="30" customHeight="1" x14ac:dyDescent="0.4">
      <c r="A91" s="80"/>
      <c r="B91" s="136"/>
      <c r="C91" s="69"/>
      <c r="D91" s="81" t="s">
        <v>539</v>
      </c>
      <c r="E91" s="82" t="s">
        <v>608</v>
      </c>
      <c r="F91" s="416" t="s">
        <v>167</v>
      </c>
      <c r="G91" s="334">
        <v>0</v>
      </c>
      <c r="H91" s="334">
        <v>50</v>
      </c>
      <c r="I91" s="412" t="s">
        <v>167</v>
      </c>
      <c r="J91" s="81"/>
      <c r="K91" s="666"/>
      <c r="L91" s="666"/>
      <c r="M91" s="667"/>
      <c r="N91" s="69"/>
      <c r="O91" s="68"/>
      <c r="P91" s="68"/>
    </row>
    <row r="92" spans="1:16" s="70" customFormat="1" ht="30" customHeight="1" x14ac:dyDescent="0.4">
      <c r="A92" s="80"/>
      <c r="B92" s="136"/>
      <c r="C92" s="71"/>
      <c r="D92" s="72" t="s">
        <v>612</v>
      </c>
      <c r="E92" s="273"/>
      <c r="F92" s="443"/>
      <c r="G92" s="444"/>
      <c r="H92" s="444"/>
      <c r="I92" s="276"/>
      <c r="J92" s="165"/>
      <c r="K92" s="666"/>
      <c r="L92" s="666"/>
      <c r="M92" s="667"/>
      <c r="N92" s="69"/>
      <c r="O92" s="68"/>
      <c r="P92" s="68"/>
    </row>
    <row r="93" spans="1:16" s="70" customFormat="1" ht="30" customHeight="1" x14ac:dyDescent="0.4">
      <c r="A93" s="80"/>
      <c r="B93" s="136"/>
      <c r="C93" s="69"/>
      <c r="D93" s="81" t="s">
        <v>539</v>
      </c>
      <c r="E93" s="82" t="s">
        <v>613</v>
      </c>
      <c r="F93" s="280">
        <f>F22</f>
        <v>847</v>
      </c>
      <c r="G93" s="358">
        <f>G22+G47</f>
        <v>1614</v>
      </c>
      <c r="H93" s="358">
        <f>H22+H47</f>
        <v>3915</v>
      </c>
      <c r="I93" s="392">
        <f>((H93-G93)/G93)</f>
        <v>1.4256505576208178</v>
      </c>
      <c r="J93" s="81"/>
      <c r="K93" s="666"/>
      <c r="L93" s="666"/>
      <c r="M93" s="667"/>
      <c r="N93" s="69"/>
      <c r="O93" s="68"/>
      <c r="P93" s="68"/>
    </row>
    <row r="94" spans="1:16" s="70" customFormat="1" ht="30" customHeight="1" x14ac:dyDescent="0.4">
      <c r="A94" s="80"/>
      <c r="B94" s="136"/>
      <c r="C94" s="69"/>
      <c r="D94" s="81" t="s">
        <v>539</v>
      </c>
      <c r="E94" s="82" t="s">
        <v>614</v>
      </c>
      <c r="F94" s="280">
        <v>1123</v>
      </c>
      <c r="G94" s="280">
        <f>SUM(G62,G69,G80,G89)</f>
        <v>3494</v>
      </c>
      <c r="H94" s="280">
        <f>SUM(H62,H69,H80,H89)</f>
        <v>3937</v>
      </c>
      <c r="I94" s="331">
        <f>((H94-G94)/G94)</f>
        <v>0.12678878076702918</v>
      </c>
      <c r="J94" s="81"/>
      <c r="K94" s="666"/>
      <c r="L94" s="666"/>
      <c r="M94" s="667"/>
      <c r="N94" s="69"/>
      <c r="O94" s="68"/>
      <c r="P94" s="68"/>
    </row>
    <row r="95" spans="1:16" s="70" customFormat="1" ht="30" customHeight="1" x14ac:dyDescent="0.4">
      <c r="A95" s="80"/>
      <c r="B95" s="136"/>
      <c r="C95" s="69"/>
      <c r="D95" s="81" t="s">
        <v>539</v>
      </c>
      <c r="E95" s="82" t="s">
        <v>615</v>
      </c>
      <c r="F95" s="280">
        <f>SUM(F93:F94)</f>
        <v>1970</v>
      </c>
      <c r="G95" s="280">
        <f>SUM(G93:G94)</f>
        <v>5108</v>
      </c>
      <c r="H95" s="280">
        <f>SUM(H93,H94)</f>
        <v>7852</v>
      </c>
      <c r="I95" s="331">
        <f>((H95-G95)/G95)</f>
        <v>0.53719655442443226</v>
      </c>
      <c r="J95" s="81"/>
      <c r="K95" s="666"/>
      <c r="L95" s="666"/>
      <c r="M95" s="667"/>
      <c r="N95" s="69"/>
      <c r="O95" s="68"/>
      <c r="P95" s="68"/>
    </row>
    <row r="96" spans="1:16" s="70" customFormat="1" ht="30" customHeight="1" x14ac:dyDescent="0.4">
      <c r="A96" s="80"/>
      <c r="B96" s="136"/>
      <c r="C96" s="69"/>
      <c r="D96" s="81" t="s">
        <v>539</v>
      </c>
      <c r="E96" s="82" t="s">
        <v>616</v>
      </c>
      <c r="F96" s="280" t="s">
        <v>167</v>
      </c>
      <c r="G96" s="445">
        <f>SUM(G82,G64,G24,G71,G49,G91)</f>
        <v>2704.4500000000003</v>
      </c>
      <c r="H96" s="445">
        <f>SUM(H82,H64,H24,H71,H49,H91)</f>
        <v>3192.28</v>
      </c>
      <c r="I96" s="360">
        <f>((H96-G96)/G96)</f>
        <v>0.1803804840170829</v>
      </c>
      <c r="J96" s="81"/>
      <c r="K96" s="666"/>
      <c r="L96" s="666"/>
      <c r="M96" s="667"/>
      <c r="N96" s="69"/>
      <c r="O96" s="68"/>
      <c r="P96" s="68"/>
    </row>
    <row r="97" spans="1:16" s="70" customFormat="1" ht="30" customHeight="1" x14ac:dyDescent="0.4">
      <c r="A97" s="80"/>
      <c r="B97" s="136"/>
      <c r="C97" s="71"/>
      <c r="D97" s="72" t="s">
        <v>617</v>
      </c>
      <c r="E97" s="273"/>
      <c r="F97" s="443"/>
      <c r="G97" s="446"/>
      <c r="H97" s="446"/>
      <c r="I97" s="276"/>
      <c r="J97" s="165"/>
      <c r="K97" s="666"/>
      <c r="L97" s="666"/>
      <c r="M97" s="667"/>
      <c r="N97" s="69"/>
      <c r="O97" s="68"/>
      <c r="P97" s="68"/>
    </row>
    <row r="98" spans="1:16" s="70" customFormat="1" ht="30.6" customHeight="1" x14ac:dyDescent="0.4">
      <c r="A98" s="80"/>
      <c r="B98" s="136"/>
      <c r="C98" s="69"/>
      <c r="D98" s="81" t="s">
        <v>539</v>
      </c>
      <c r="E98" s="82" t="s">
        <v>618</v>
      </c>
      <c r="F98" s="334">
        <v>99.41</v>
      </c>
      <c r="G98" s="334">
        <v>97.07</v>
      </c>
      <c r="H98" s="109">
        <v>99.576777225228014</v>
      </c>
      <c r="I98" s="412" t="s">
        <v>619</v>
      </c>
      <c r="J98" s="82"/>
      <c r="K98" s="666"/>
      <c r="L98" s="666"/>
      <c r="M98" s="667"/>
      <c r="N98" s="69"/>
      <c r="O98" s="68"/>
      <c r="P98" s="68"/>
    </row>
    <row r="99" spans="1:16" s="70" customFormat="1" ht="30" customHeight="1" x14ac:dyDescent="0.4">
      <c r="A99" s="80"/>
      <c r="B99" s="136"/>
      <c r="C99" s="69"/>
      <c r="D99" s="81" t="s">
        <v>539</v>
      </c>
      <c r="E99" s="82" t="s">
        <v>620</v>
      </c>
      <c r="F99" s="334">
        <v>99.77</v>
      </c>
      <c r="G99" s="334">
        <v>98.65</v>
      </c>
      <c r="H99" s="334">
        <v>99.840798127617674</v>
      </c>
      <c r="I99" s="412" t="s">
        <v>621</v>
      </c>
      <c r="J99" s="81"/>
      <c r="K99" s="666"/>
      <c r="L99" s="666"/>
      <c r="M99" s="667"/>
      <c r="N99" s="69"/>
      <c r="O99" s="68"/>
      <c r="P99" s="68"/>
    </row>
    <row r="100" spans="1:16" s="70" customFormat="1" ht="30" customHeight="1" x14ac:dyDescent="0.4">
      <c r="A100" s="80"/>
      <c r="B100" s="136"/>
      <c r="C100" s="69"/>
      <c r="D100" s="177" t="s">
        <v>622</v>
      </c>
      <c r="E100" s="82"/>
      <c r="F100" s="280"/>
      <c r="G100" s="334"/>
      <c r="H100" s="334"/>
      <c r="I100" s="359"/>
      <c r="J100" s="81"/>
      <c r="K100" s="666"/>
      <c r="L100" s="666"/>
      <c r="M100" s="667"/>
      <c r="N100" s="69"/>
      <c r="O100" s="68"/>
      <c r="P100" s="68"/>
    </row>
    <row r="101" spans="1:16" s="70" customFormat="1" ht="48" customHeight="1" x14ac:dyDescent="0.4">
      <c r="A101" s="80"/>
      <c r="B101" s="136"/>
      <c r="C101" s="69"/>
      <c r="D101" s="82" t="s">
        <v>623</v>
      </c>
      <c r="E101" s="82" t="s">
        <v>624</v>
      </c>
      <c r="F101" s="280">
        <v>100</v>
      </c>
      <c r="G101" s="280">
        <v>100</v>
      </c>
      <c r="H101" s="280">
        <v>100</v>
      </c>
      <c r="I101" s="412" t="s">
        <v>209</v>
      </c>
      <c r="J101" s="148" t="s">
        <v>625</v>
      </c>
      <c r="K101" s="666"/>
      <c r="L101" s="666"/>
      <c r="M101" s="667"/>
      <c r="N101" s="69"/>
      <c r="O101" s="68"/>
      <c r="P101" s="68"/>
    </row>
    <row r="102" spans="1:16" s="70" customFormat="1" ht="60.75" customHeight="1" x14ac:dyDescent="0.4">
      <c r="A102" s="110"/>
      <c r="B102" s="58"/>
      <c r="D102" s="113"/>
      <c r="E102" s="112"/>
      <c r="F102" s="114"/>
      <c r="G102" s="115"/>
      <c r="H102" s="114"/>
      <c r="I102" s="114"/>
      <c r="J102" s="117"/>
      <c r="K102" s="661"/>
      <c r="L102" s="661"/>
      <c r="M102" s="664"/>
    </row>
    <row r="103" spans="1:16" s="70" customFormat="1" ht="60.75" customHeight="1" x14ac:dyDescent="0.4">
      <c r="A103" s="110"/>
      <c r="B103" s="58"/>
      <c r="D103" s="113"/>
      <c r="E103" s="112"/>
      <c r="F103" s="114"/>
      <c r="G103" s="115"/>
      <c r="H103" s="114"/>
      <c r="I103" s="114"/>
      <c r="J103" s="117"/>
      <c r="K103" s="661"/>
      <c r="L103" s="661"/>
      <c r="M103" s="664"/>
    </row>
    <row r="104" spans="1:16" s="70" customFormat="1" ht="42" customHeight="1" x14ac:dyDescent="0.4">
      <c r="A104" s="110"/>
      <c r="B104" s="58"/>
      <c r="D104" s="113"/>
      <c r="E104" s="661"/>
      <c r="F104" s="662"/>
      <c r="G104" s="115"/>
      <c r="H104" s="114"/>
      <c r="I104" s="114"/>
      <c r="J104" s="663"/>
      <c r="K104" s="661"/>
      <c r="L104" s="112"/>
      <c r="M104" s="664"/>
    </row>
    <row r="105" spans="1:16" s="70" customFormat="1" ht="42" customHeight="1" x14ac:dyDescent="0.4">
      <c r="A105" s="110"/>
      <c r="B105" s="58"/>
      <c r="D105" s="113"/>
      <c r="E105" s="661"/>
      <c r="F105" s="662"/>
      <c r="G105" s="115"/>
      <c r="H105" s="114"/>
      <c r="I105" s="114"/>
      <c r="J105" s="663"/>
      <c r="K105" s="661"/>
      <c r="L105" s="112"/>
      <c r="M105" s="664"/>
    </row>
    <row r="106" spans="1:16" s="70" customFormat="1" ht="42" customHeight="1" x14ac:dyDescent="0.4">
      <c r="A106" s="110"/>
      <c r="B106" s="58"/>
      <c r="D106" s="113"/>
      <c r="E106" s="661"/>
      <c r="F106" s="662"/>
      <c r="G106" s="115"/>
      <c r="H106" s="114"/>
      <c r="I106" s="114"/>
      <c r="J106" s="663"/>
      <c r="K106" s="661"/>
      <c r="L106" s="112"/>
      <c r="M106" s="664"/>
    </row>
    <row r="107" spans="1:16" s="70" customFormat="1" ht="152.69999999999999" customHeight="1" x14ac:dyDescent="0.4">
      <c r="A107" s="110"/>
      <c r="B107" s="58"/>
      <c r="D107" s="113"/>
      <c r="E107" s="661"/>
      <c r="F107" s="662"/>
      <c r="G107" s="115"/>
      <c r="H107" s="114"/>
      <c r="I107" s="114"/>
      <c r="J107" s="663"/>
      <c r="K107" s="661"/>
      <c r="L107" s="112"/>
      <c r="M107" s="664"/>
    </row>
    <row r="108" spans="1:16" s="70" customFormat="1" ht="30" customHeight="1" x14ac:dyDescent="0.4">
      <c r="A108" s="110"/>
      <c r="B108" s="58"/>
      <c r="D108" s="113"/>
      <c r="E108" s="661"/>
      <c r="F108" s="662"/>
      <c r="G108" s="115"/>
      <c r="H108" s="114"/>
      <c r="I108" s="114"/>
      <c r="J108" s="663"/>
      <c r="K108" s="661"/>
      <c r="L108" s="112"/>
      <c r="M108" s="664"/>
    </row>
    <row r="109" spans="1:16" s="70" customFormat="1" ht="30" customHeight="1" x14ac:dyDescent="0.4">
      <c r="A109" s="110"/>
      <c r="B109" s="58"/>
      <c r="D109" s="113"/>
      <c r="E109" s="661"/>
      <c r="F109" s="662"/>
      <c r="G109" s="115"/>
      <c r="H109" s="114"/>
      <c r="I109" s="114"/>
      <c r="J109" s="663"/>
      <c r="K109" s="661"/>
      <c r="L109" s="112"/>
      <c r="M109" s="664"/>
    </row>
    <row r="110" spans="1:16" s="70" customFormat="1" ht="30" customHeight="1" x14ac:dyDescent="0.4">
      <c r="A110" s="110"/>
      <c r="B110" s="58"/>
      <c r="D110" s="113"/>
      <c r="E110" s="661"/>
      <c r="F110" s="662"/>
      <c r="G110" s="115"/>
      <c r="H110" s="114"/>
      <c r="I110" s="206"/>
      <c r="J110" s="663"/>
      <c r="K110" s="661"/>
      <c r="L110" s="112"/>
      <c r="M110" s="664"/>
    </row>
    <row r="111" spans="1:16" s="70" customFormat="1" ht="30" customHeight="1" x14ac:dyDescent="0.4">
      <c r="A111" s="110"/>
      <c r="B111" s="58"/>
      <c r="D111" s="113"/>
      <c r="E111" s="661"/>
      <c r="F111" s="662"/>
      <c r="G111" s="115"/>
      <c r="H111" s="114"/>
      <c r="I111" s="206"/>
      <c r="J111" s="663"/>
      <c r="K111" s="661"/>
      <c r="L111" s="112"/>
      <c r="M111" s="664"/>
    </row>
    <row r="112" spans="1:16" s="70" customFormat="1" ht="46.5" customHeight="1" x14ac:dyDescent="0.4">
      <c r="A112" s="110"/>
      <c r="B112" s="58"/>
      <c r="D112" s="113"/>
      <c r="E112" s="661"/>
      <c r="F112" s="662"/>
      <c r="G112" s="115"/>
      <c r="H112" s="114"/>
      <c r="I112" s="206"/>
      <c r="J112" s="663"/>
      <c r="K112" s="661"/>
      <c r="L112" s="112"/>
      <c r="M112" s="664"/>
    </row>
    <row r="113" spans="1:13" s="70" customFormat="1" ht="56.25" customHeight="1" x14ac:dyDescent="0.4">
      <c r="A113" s="110"/>
      <c r="B113" s="58"/>
      <c r="D113" s="113"/>
      <c r="E113" s="661"/>
      <c r="F113" s="114"/>
      <c r="G113" s="115"/>
      <c r="H113" s="114"/>
      <c r="I113" s="114"/>
      <c r="J113" s="663"/>
      <c r="K113" s="661"/>
      <c r="L113" s="112"/>
      <c r="M113" s="664"/>
    </row>
    <row r="114" spans="1:13" s="70" customFormat="1" ht="60" customHeight="1" x14ac:dyDescent="0.4">
      <c r="A114" s="110"/>
      <c r="B114" s="58"/>
      <c r="D114" s="113"/>
      <c r="E114" s="661"/>
      <c r="F114" s="114"/>
      <c r="G114" s="115"/>
      <c r="H114" s="114"/>
      <c r="I114" s="114"/>
      <c r="J114" s="663"/>
      <c r="K114" s="661"/>
      <c r="L114" s="112"/>
      <c r="M114" s="664"/>
    </row>
    <row r="115" spans="1:13" s="70" customFormat="1" ht="60" customHeight="1" x14ac:dyDescent="0.4">
      <c r="A115" s="110"/>
      <c r="B115" s="58"/>
      <c r="D115" s="113"/>
      <c r="E115" s="661"/>
      <c r="F115" s="114"/>
      <c r="G115" s="115"/>
      <c r="H115" s="114"/>
      <c r="I115" s="114"/>
      <c r="J115" s="663"/>
      <c r="K115" s="661"/>
      <c r="L115" s="112"/>
      <c r="M115" s="664"/>
    </row>
    <row r="116" spans="1:13" s="70" customFormat="1" ht="60" customHeight="1" x14ac:dyDescent="0.4">
      <c r="A116" s="110"/>
      <c r="B116" s="58"/>
      <c r="D116" s="113"/>
      <c r="E116" s="661"/>
      <c r="F116" s="114"/>
      <c r="G116" s="115"/>
      <c r="H116" s="114"/>
      <c r="I116" s="207"/>
      <c r="J116" s="663"/>
      <c r="K116" s="661"/>
      <c r="L116" s="112"/>
      <c r="M116" s="664"/>
    </row>
    <row r="117" spans="1:13" s="70" customFormat="1" ht="30" customHeight="1" x14ac:dyDescent="0.4">
      <c r="A117" s="110"/>
      <c r="B117" s="58"/>
      <c r="D117" s="113"/>
      <c r="E117" s="661"/>
      <c r="F117" s="662"/>
      <c r="G117" s="115"/>
      <c r="H117" s="114"/>
      <c r="I117" s="114"/>
      <c r="J117" s="663"/>
      <c r="K117" s="661"/>
      <c r="L117" s="112"/>
      <c r="M117" s="664"/>
    </row>
    <row r="118" spans="1:13" s="70" customFormat="1" ht="30" customHeight="1" x14ac:dyDescent="0.4">
      <c r="A118" s="110"/>
      <c r="B118" s="58"/>
      <c r="D118" s="113"/>
      <c r="E118" s="661"/>
      <c r="F118" s="662"/>
      <c r="G118" s="115"/>
      <c r="H118" s="114"/>
      <c r="I118" s="114"/>
      <c r="J118" s="663"/>
      <c r="K118" s="661"/>
      <c r="L118" s="112"/>
      <c r="M118" s="664"/>
    </row>
    <row r="119" spans="1:13" s="70" customFormat="1" ht="30" customHeight="1" x14ac:dyDescent="0.4">
      <c r="A119" s="110"/>
      <c r="B119" s="58"/>
      <c r="D119" s="113"/>
      <c r="E119" s="661"/>
      <c r="F119" s="662"/>
      <c r="G119" s="115"/>
      <c r="H119" s="114"/>
      <c r="I119" s="114"/>
      <c r="J119" s="663"/>
      <c r="K119" s="661"/>
      <c r="L119" s="112"/>
      <c r="M119" s="664"/>
    </row>
    <row r="120" spans="1:13" s="70" customFormat="1" ht="146.69999999999999" customHeight="1" x14ac:dyDescent="0.4">
      <c r="A120" s="110"/>
      <c r="B120" s="58"/>
      <c r="D120" s="113"/>
      <c r="E120" s="661"/>
      <c r="F120" s="114"/>
      <c r="G120" s="115"/>
      <c r="H120" s="114"/>
      <c r="I120" s="114"/>
      <c r="J120" s="663"/>
      <c r="K120" s="661"/>
      <c r="L120" s="112"/>
      <c r="M120" s="664"/>
    </row>
    <row r="121" spans="1:13" s="70" customFormat="1" ht="30" customHeight="1" x14ac:dyDescent="0.4">
      <c r="A121" s="110"/>
      <c r="B121" s="58"/>
      <c r="D121" s="113"/>
      <c r="E121" s="661"/>
      <c r="F121" s="662"/>
      <c r="G121" s="115"/>
      <c r="H121" s="114"/>
      <c r="I121" s="207"/>
      <c r="J121" s="663"/>
      <c r="K121" s="661"/>
      <c r="L121" s="112"/>
      <c r="M121" s="664"/>
    </row>
    <row r="122" spans="1:13" s="70" customFormat="1" ht="30" customHeight="1" x14ac:dyDescent="0.4">
      <c r="A122" s="110"/>
      <c r="B122" s="58"/>
      <c r="D122" s="113"/>
      <c r="E122" s="661"/>
      <c r="F122" s="662"/>
      <c r="G122" s="115"/>
      <c r="H122" s="114"/>
      <c r="I122" s="207"/>
      <c r="J122" s="663"/>
      <c r="K122" s="661"/>
      <c r="L122" s="112"/>
      <c r="M122" s="664"/>
    </row>
    <row r="123" spans="1:13" s="70" customFormat="1" ht="30" customHeight="1" x14ac:dyDescent="0.4">
      <c r="A123" s="110"/>
      <c r="B123" s="58"/>
      <c r="D123" s="113"/>
      <c r="E123" s="661"/>
      <c r="F123" s="662"/>
      <c r="G123" s="115"/>
      <c r="H123" s="114"/>
      <c r="I123" s="207"/>
      <c r="J123" s="663"/>
      <c r="K123" s="661"/>
      <c r="L123" s="112"/>
      <c r="M123" s="664"/>
    </row>
    <row r="124" spans="1:13" s="70" customFormat="1" ht="42" customHeight="1" x14ac:dyDescent="0.4">
      <c r="A124" s="110"/>
      <c r="B124" s="58"/>
      <c r="D124" s="113"/>
      <c r="E124" s="661"/>
      <c r="F124" s="662"/>
      <c r="G124" s="115"/>
      <c r="H124" s="114"/>
      <c r="I124" s="206"/>
      <c r="J124" s="663"/>
      <c r="K124" s="661"/>
      <c r="L124" s="112"/>
      <c r="M124" s="664"/>
    </row>
    <row r="125" spans="1:13" s="70" customFormat="1" ht="42" customHeight="1" x14ac:dyDescent="0.4">
      <c r="A125" s="110"/>
      <c r="B125" s="58"/>
      <c r="D125" s="113"/>
      <c r="E125" s="661"/>
      <c r="F125" s="662"/>
      <c r="G125" s="115"/>
      <c r="H125" s="114"/>
      <c r="I125" s="114"/>
      <c r="J125" s="663"/>
      <c r="K125" s="661"/>
      <c r="L125" s="112"/>
      <c r="M125" s="664"/>
    </row>
    <row r="126" spans="1:13" s="70" customFormat="1" ht="42" customHeight="1" x14ac:dyDescent="0.4">
      <c r="A126" s="110"/>
      <c r="B126" s="58"/>
      <c r="D126" s="113"/>
      <c r="E126" s="661"/>
      <c r="F126" s="662"/>
      <c r="G126" s="115"/>
      <c r="H126" s="114"/>
      <c r="I126" s="114"/>
      <c r="J126" s="663"/>
      <c r="K126" s="661"/>
      <c r="L126" s="112"/>
      <c r="M126" s="664"/>
    </row>
    <row r="127" spans="1:13" s="70" customFormat="1" ht="30" customHeight="1" x14ac:dyDescent="0.4">
      <c r="A127" s="110"/>
      <c r="B127" s="58"/>
      <c r="D127" s="113"/>
      <c r="E127" s="661"/>
      <c r="F127" s="114"/>
      <c r="G127" s="115"/>
      <c r="H127" s="114"/>
      <c r="I127" s="114"/>
      <c r="J127" s="663"/>
      <c r="K127" s="661"/>
      <c r="L127" s="661"/>
      <c r="M127" s="664"/>
    </row>
    <row r="128" spans="1:13" s="70" customFormat="1" ht="30" customHeight="1" x14ac:dyDescent="0.4">
      <c r="A128" s="110"/>
      <c r="B128" s="58"/>
      <c r="D128" s="113"/>
      <c r="E128" s="661"/>
      <c r="F128" s="114"/>
      <c r="G128" s="115"/>
      <c r="H128" s="114"/>
      <c r="I128" s="114"/>
      <c r="J128" s="663"/>
      <c r="K128" s="661"/>
      <c r="L128" s="661"/>
      <c r="M128" s="664"/>
    </row>
    <row r="129" spans="1:24" s="70" customFormat="1" ht="30" customHeight="1" x14ac:dyDescent="0.4">
      <c r="A129" s="110"/>
      <c r="B129" s="58"/>
      <c r="D129" s="113"/>
      <c r="E129" s="661"/>
      <c r="F129" s="114"/>
      <c r="G129" s="115"/>
      <c r="H129" s="114"/>
      <c r="I129" s="206"/>
      <c r="J129" s="663"/>
      <c r="K129" s="661"/>
      <c r="L129" s="661"/>
      <c r="M129" s="664"/>
    </row>
    <row r="130" spans="1:24" s="70" customFormat="1" ht="103.95" customHeight="1" x14ac:dyDescent="0.4">
      <c r="A130" s="110"/>
      <c r="B130" s="58"/>
      <c r="D130" s="113"/>
      <c r="E130" s="661"/>
      <c r="F130" s="662"/>
      <c r="G130" s="115"/>
      <c r="H130" s="114"/>
      <c r="I130" s="114"/>
      <c r="J130" s="663"/>
      <c r="K130" s="661"/>
      <c r="L130" s="112"/>
      <c r="M130" s="664"/>
    </row>
    <row r="131" spans="1:24" s="70" customFormat="1" ht="70.2" customHeight="1" x14ac:dyDescent="0.4">
      <c r="A131" s="110"/>
      <c r="B131" s="58"/>
      <c r="D131" s="113"/>
      <c r="E131" s="661"/>
      <c r="F131" s="662"/>
      <c r="G131" s="115"/>
      <c r="H131" s="114"/>
      <c r="I131" s="114"/>
      <c r="J131" s="663"/>
      <c r="K131" s="661"/>
      <c r="L131" s="112"/>
      <c r="M131" s="664"/>
    </row>
    <row r="132" spans="1:24" s="70" customFormat="1" ht="56.25" customHeight="1" x14ac:dyDescent="0.4">
      <c r="A132" s="110"/>
      <c r="B132" s="58"/>
      <c r="D132" s="113"/>
      <c r="E132" s="661"/>
      <c r="F132" s="662"/>
      <c r="G132" s="115"/>
      <c r="H132" s="114"/>
      <c r="I132" s="114"/>
      <c r="J132" s="663"/>
      <c r="K132" s="661"/>
      <c r="L132" s="112"/>
      <c r="M132" s="664"/>
    </row>
    <row r="133" spans="1:24" s="70" customFormat="1" ht="56.25" customHeight="1" x14ac:dyDescent="0.4">
      <c r="A133" s="110"/>
      <c r="B133" s="58"/>
      <c r="D133" s="113"/>
      <c r="E133" s="661"/>
      <c r="F133" s="662"/>
      <c r="G133" s="115"/>
      <c r="H133" s="114"/>
      <c r="I133" s="114"/>
      <c r="J133" s="663"/>
      <c r="K133" s="661"/>
      <c r="L133" s="112"/>
      <c r="M133" s="664"/>
    </row>
    <row r="134" spans="1:24" s="70" customFormat="1" ht="56.25" customHeight="1" x14ac:dyDescent="0.4">
      <c r="A134" s="110"/>
      <c r="B134" s="58"/>
      <c r="D134" s="113"/>
      <c r="E134" s="661"/>
      <c r="F134" s="662"/>
      <c r="G134" s="115"/>
      <c r="H134" s="114"/>
      <c r="I134" s="114"/>
      <c r="J134" s="663"/>
      <c r="K134" s="661"/>
      <c r="L134" s="112"/>
      <c r="M134" s="664"/>
    </row>
    <row r="135" spans="1:24" s="70" customFormat="1" ht="56.25" customHeight="1" x14ac:dyDescent="0.4">
      <c r="A135" s="110"/>
      <c r="B135" s="58"/>
      <c r="D135" s="113"/>
      <c r="E135" s="661"/>
      <c r="F135" s="662"/>
      <c r="G135" s="115"/>
      <c r="H135" s="114"/>
      <c r="I135" s="114"/>
      <c r="J135" s="663"/>
      <c r="K135" s="661"/>
      <c r="L135" s="112"/>
      <c r="M135" s="664"/>
    </row>
    <row r="136" spans="1:24" s="70" customFormat="1" ht="14.25" customHeight="1" x14ac:dyDescent="0.4">
      <c r="A136" s="110"/>
      <c r="B136" s="58"/>
      <c r="D136" s="113"/>
      <c r="E136" s="112"/>
      <c r="F136" s="115"/>
      <c r="G136" s="115"/>
      <c r="H136" s="115"/>
      <c r="I136" s="115"/>
    </row>
    <row r="137" spans="1:24" s="55" customFormat="1" ht="15" hidden="1" customHeight="1" x14ac:dyDescent="0.4">
      <c r="A137" s="110"/>
      <c r="B137" s="58"/>
      <c r="D137" s="113"/>
      <c r="E137" s="123"/>
      <c r="F137" s="447"/>
      <c r="G137" s="448"/>
      <c r="H137" s="448"/>
      <c r="I137" s="124"/>
      <c r="J137" s="57"/>
      <c r="K137" s="57"/>
      <c r="M137" s="57"/>
      <c r="O137" s="58"/>
      <c r="P137" s="58"/>
      <c r="Q137" s="58"/>
      <c r="R137" s="58"/>
      <c r="S137" s="58"/>
      <c r="T137" s="58"/>
      <c r="U137" s="58"/>
      <c r="V137" s="58"/>
      <c r="W137" s="58"/>
      <c r="X137" s="58"/>
    </row>
    <row r="138" spans="1:24" s="55" customFormat="1" ht="15" hidden="1" customHeight="1" x14ac:dyDescent="0.4">
      <c r="A138" s="110"/>
      <c r="B138" s="58"/>
      <c r="D138" s="113"/>
      <c r="E138" s="123"/>
      <c r="F138" s="447"/>
      <c r="G138" s="448"/>
      <c r="H138" s="448"/>
      <c r="I138" s="124"/>
      <c r="J138" s="57"/>
      <c r="K138" s="57"/>
      <c r="M138" s="57"/>
      <c r="O138" s="58"/>
      <c r="P138" s="58"/>
      <c r="Q138" s="58"/>
      <c r="R138" s="58"/>
      <c r="S138" s="58"/>
      <c r="T138" s="58"/>
      <c r="U138" s="58"/>
      <c r="V138" s="58"/>
      <c r="W138" s="58"/>
      <c r="X138" s="58"/>
    </row>
    <row r="139" spans="1:24" s="55" customFormat="1" ht="15" hidden="1" customHeight="1" x14ac:dyDescent="0.4">
      <c r="A139" s="110"/>
      <c r="B139" s="58"/>
      <c r="D139" s="113"/>
      <c r="E139" s="123"/>
      <c r="F139" s="447"/>
      <c r="G139" s="448"/>
      <c r="H139" s="448"/>
      <c r="I139" s="124"/>
      <c r="J139" s="57"/>
      <c r="K139" s="57"/>
      <c r="M139" s="57"/>
      <c r="O139" s="58"/>
      <c r="P139" s="58"/>
      <c r="Q139" s="58"/>
      <c r="R139" s="58"/>
      <c r="S139" s="58"/>
      <c r="T139" s="58"/>
      <c r="U139" s="58"/>
      <c r="V139" s="58"/>
      <c r="W139" s="58"/>
      <c r="X139" s="58"/>
    </row>
    <row r="140" spans="1:24" s="55" customFormat="1" ht="15" hidden="1" customHeight="1" x14ac:dyDescent="0.4">
      <c r="A140" s="110"/>
      <c r="B140" s="58"/>
      <c r="D140" s="113"/>
      <c r="E140" s="123"/>
      <c r="F140" s="447"/>
      <c r="G140" s="448"/>
      <c r="H140" s="448"/>
      <c r="I140" s="124"/>
      <c r="J140" s="57"/>
      <c r="K140" s="57"/>
      <c r="M140" s="57"/>
      <c r="O140" s="58"/>
      <c r="P140" s="58"/>
      <c r="Q140" s="58"/>
      <c r="R140" s="58"/>
      <c r="S140" s="58"/>
      <c r="T140" s="58"/>
      <c r="U140" s="58"/>
      <c r="V140" s="58"/>
      <c r="W140" s="58"/>
      <c r="X140" s="58"/>
    </row>
    <row r="141" spans="1:24" s="55" customFormat="1" ht="15" hidden="1" customHeight="1" x14ac:dyDescent="0.4">
      <c r="A141" s="110"/>
      <c r="B141" s="58"/>
      <c r="D141" s="113"/>
      <c r="E141" s="123"/>
      <c r="F141" s="447"/>
      <c r="G141" s="448"/>
      <c r="H141" s="448"/>
      <c r="I141" s="124"/>
      <c r="J141" s="57"/>
      <c r="K141" s="57"/>
      <c r="M141" s="57"/>
      <c r="O141" s="58"/>
      <c r="P141" s="58"/>
      <c r="Q141" s="58"/>
      <c r="R141" s="58"/>
      <c r="S141" s="58"/>
      <c r="T141" s="58"/>
      <c r="U141" s="58"/>
      <c r="V141" s="58"/>
      <c r="W141" s="58"/>
      <c r="X141" s="58"/>
    </row>
    <row r="142" spans="1:24" s="55" customFormat="1" ht="15" hidden="1" customHeight="1" x14ac:dyDescent="0.4">
      <c r="A142" s="110"/>
      <c r="B142" s="58"/>
      <c r="D142" s="113"/>
      <c r="E142" s="123"/>
      <c r="F142" s="447"/>
      <c r="G142" s="448"/>
      <c r="H142" s="448"/>
      <c r="I142" s="124"/>
      <c r="J142" s="57"/>
      <c r="K142" s="57"/>
      <c r="M142" s="57"/>
      <c r="O142" s="58"/>
      <c r="P142" s="58"/>
      <c r="Q142" s="58"/>
      <c r="R142" s="58"/>
      <c r="S142" s="58"/>
      <c r="T142" s="58"/>
      <c r="U142" s="58"/>
      <c r="V142" s="58"/>
      <c r="W142" s="58"/>
      <c r="X142" s="58"/>
    </row>
    <row r="143" spans="1:24" s="55" customFormat="1" ht="15" hidden="1" customHeight="1" x14ac:dyDescent="0.4">
      <c r="A143" s="110"/>
      <c r="B143" s="58"/>
      <c r="D143" s="113"/>
      <c r="E143" s="123"/>
      <c r="F143" s="447"/>
      <c r="G143" s="448"/>
      <c r="H143" s="448"/>
      <c r="I143" s="124"/>
      <c r="J143" s="57"/>
      <c r="K143" s="57"/>
      <c r="M143" s="57"/>
      <c r="O143" s="58"/>
      <c r="P143" s="58"/>
      <c r="Q143" s="58"/>
      <c r="R143" s="58"/>
      <c r="S143" s="58"/>
      <c r="T143" s="58"/>
      <c r="U143" s="58"/>
      <c r="V143" s="58"/>
      <c r="W143" s="58"/>
      <c r="X143" s="58"/>
    </row>
    <row r="144" spans="1:24" s="55" customFormat="1" ht="15" hidden="1" customHeight="1" x14ac:dyDescent="0.4">
      <c r="A144" s="110"/>
      <c r="B144" s="58"/>
      <c r="D144" s="113"/>
      <c r="E144" s="123"/>
      <c r="F144" s="447"/>
      <c r="G144" s="448"/>
      <c r="H144" s="448"/>
      <c r="I144" s="124"/>
      <c r="J144" s="57"/>
      <c r="K144" s="57"/>
      <c r="M144" s="57"/>
      <c r="O144" s="58"/>
      <c r="P144" s="58"/>
      <c r="Q144" s="58"/>
      <c r="R144" s="58"/>
      <c r="S144" s="58"/>
      <c r="T144" s="58"/>
      <c r="U144" s="58"/>
      <c r="V144" s="58"/>
      <c r="W144" s="58"/>
      <c r="X144" s="58"/>
    </row>
    <row r="145" spans="1:24" s="55" customFormat="1" ht="15" hidden="1" customHeight="1" x14ac:dyDescent="0.4">
      <c r="A145" s="110"/>
      <c r="B145" s="58"/>
      <c r="D145" s="113"/>
      <c r="E145" s="123"/>
      <c r="F145" s="447"/>
      <c r="G145" s="448"/>
      <c r="H145" s="448"/>
      <c r="I145" s="124"/>
      <c r="J145" s="57"/>
      <c r="K145" s="57"/>
      <c r="M145" s="57"/>
      <c r="O145" s="58"/>
      <c r="P145" s="58"/>
      <c r="Q145" s="58"/>
      <c r="R145" s="58"/>
      <c r="S145" s="58"/>
      <c r="T145" s="58"/>
      <c r="U145" s="58"/>
      <c r="V145" s="58"/>
      <c r="W145" s="58"/>
      <c r="X145" s="58"/>
    </row>
    <row r="146" spans="1:24" s="55" customFormat="1" ht="15" hidden="1" customHeight="1" x14ac:dyDescent="0.4">
      <c r="A146" s="110"/>
      <c r="B146" s="58"/>
      <c r="D146" s="113"/>
      <c r="E146" s="123"/>
      <c r="F146" s="447"/>
      <c r="G146" s="448"/>
      <c r="H146" s="448"/>
      <c r="I146" s="124"/>
      <c r="J146" s="57"/>
      <c r="K146" s="57"/>
      <c r="M146" s="57"/>
      <c r="O146" s="58"/>
      <c r="P146" s="58"/>
      <c r="Q146" s="58"/>
      <c r="R146" s="58"/>
      <c r="S146" s="58"/>
      <c r="T146" s="58"/>
      <c r="U146" s="58"/>
      <c r="V146" s="58"/>
      <c r="W146" s="58"/>
      <c r="X146" s="58"/>
    </row>
    <row r="147" spans="1:24" s="55" customFormat="1" ht="15" hidden="1" customHeight="1" x14ac:dyDescent="0.4">
      <c r="A147" s="110"/>
      <c r="B147" s="58"/>
      <c r="D147" s="113"/>
      <c r="E147" s="123"/>
      <c r="F147" s="447"/>
      <c r="G147" s="448"/>
      <c r="H147" s="448"/>
      <c r="I147" s="124"/>
      <c r="J147" s="57"/>
      <c r="K147" s="57"/>
      <c r="M147" s="57"/>
      <c r="O147" s="58"/>
      <c r="P147" s="58"/>
      <c r="Q147" s="58"/>
      <c r="R147" s="58"/>
      <c r="S147" s="58"/>
      <c r="T147" s="58"/>
      <c r="U147" s="58"/>
      <c r="V147" s="58"/>
      <c r="W147" s="58"/>
      <c r="X147" s="58"/>
    </row>
    <row r="148" spans="1:24" s="55" customFormat="1" ht="15" hidden="1" customHeight="1" x14ac:dyDescent="0.4">
      <c r="A148" s="110"/>
      <c r="B148" s="58"/>
      <c r="D148" s="113"/>
      <c r="E148" s="123"/>
      <c r="F148" s="447"/>
      <c r="G148" s="448"/>
      <c r="H148" s="448"/>
      <c r="I148" s="124"/>
      <c r="J148" s="57"/>
      <c r="K148" s="57"/>
      <c r="M148" s="57"/>
      <c r="O148" s="58"/>
      <c r="P148" s="58"/>
      <c r="Q148" s="58"/>
      <c r="R148" s="58"/>
      <c r="S148" s="58"/>
      <c r="T148" s="58"/>
      <c r="U148" s="58"/>
      <c r="V148" s="58"/>
      <c r="W148" s="58"/>
      <c r="X148" s="58"/>
    </row>
    <row r="149" spans="1:24" s="57" customFormat="1" ht="15" hidden="1" customHeight="1" x14ac:dyDescent="0.4">
      <c r="A149" s="110"/>
      <c r="B149" s="58"/>
      <c r="C149" s="55"/>
      <c r="D149" s="113"/>
      <c r="E149" s="123"/>
      <c r="F149" s="447"/>
      <c r="G149" s="448"/>
      <c r="H149" s="448"/>
      <c r="I149" s="124"/>
      <c r="L149" s="55"/>
      <c r="N149" s="55"/>
      <c r="O149" s="58"/>
      <c r="P149" s="58"/>
      <c r="Q149" s="58"/>
      <c r="R149" s="58"/>
      <c r="S149" s="58"/>
      <c r="T149" s="58"/>
      <c r="U149" s="58"/>
      <c r="V149" s="58"/>
      <c r="W149" s="58"/>
      <c r="X149" s="58"/>
    </row>
    <row r="150" spans="1:24" s="57" customFormat="1" ht="15" hidden="1" customHeight="1" x14ac:dyDescent="0.4">
      <c r="A150" s="110"/>
      <c r="B150" s="58"/>
      <c r="C150" s="55"/>
      <c r="D150" s="113"/>
      <c r="E150" s="123"/>
      <c r="F150" s="447"/>
      <c r="G150" s="448"/>
      <c r="H150" s="448"/>
      <c r="I150" s="124"/>
      <c r="L150" s="55"/>
      <c r="N150" s="55"/>
      <c r="O150" s="58"/>
      <c r="P150" s="58"/>
      <c r="Q150" s="58"/>
      <c r="R150" s="58"/>
      <c r="S150" s="58"/>
      <c r="T150" s="58"/>
      <c r="U150" s="58"/>
      <c r="V150" s="58"/>
      <c r="W150" s="58"/>
      <c r="X150" s="58"/>
    </row>
    <row r="151" spans="1:24" s="57" customFormat="1" ht="15" hidden="1" customHeight="1" x14ac:dyDescent="0.4">
      <c r="A151" s="110"/>
      <c r="B151" s="58"/>
      <c r="C151" s="55"/>
      <c r="D151" s="113"/>
      <c r="E151" s="123"/>
      <c r="F151" s="447"/>
      <c r="G151" s="448"/>
      <c r="H151" s="448"/>
      <c r="I151" s="124"/>
      <c r="L151" s="55"/>
      <c r="N151" s="55"/>
      <c r="O151" s="58"/>
      <c r="P151" s="58"/>
      <c r="Q151" s="58"/>
      <c r="R151" s="58"/>
      <c r="S151" s="58"/>
      <c r="T151" s="58"/>
      <c r="U151" s="58"/>
      <c r="V151" s="58"/>
      <c r="W151" s="58"/>
      <c r="X151" s="58"/>
    </row>
    <row r="152" spans="1:24" s="57" customFormat="1" ht="15" hidden="1" customHeight="1" x14ac:dyDescent="0.4">
      <c r="A152" s="110"/>
      <c r="B152" s="58"/>
      <c r="C152" s="55"/>
      <c r="D152" s="113"/>
      <c r="E152" s="123"/>
      <c r="F152" s="447"/>
      <c r="G152" s="448"/>
      <c r="H152" s="448"/>
      <c r="I152" s="124"/>
      <c r="L152" s="55"/>
      <c r="N152" s="55"/>
      <c r="O152" s="58"/>
      <c r="P152" s="58"/>
      <c r="Q152" s="58"/>
      <c r="R152" s="58"/>
      <c r="S152" s="58"/>
      <c r="T152" s="58"/>
      <c r="U152" s="58"/>
      <c r="V152" s="58"/>
      <c r="W152" s="58"/>
      <c r="X152" s="58"/>
    </row>
    <row r="153" spans="1:24" s="57" customFormat="1" ht="15" hidden="1" customHeight="1" x14ac:dyDescent="0.4">
      <c r="A153" s="110"/>
      <c r="B153" s="58"/>
      <c r="C153" s="55"/>
      <c r="D153" s="113"/>
      <c r="E153" s="123"/>
      <c r="F153" s="447"/>
      <c r="G153" s="448"/>
      <c r="H153" s="448"/>
      <c r="I153" s="124"/>
      <c r="L153" s="55"/>
      <c r="N153" s="55"/>
      <c r="O153" s="58"/>
      <c r="P153" s="58"/>
      <c r="Q153" s="58"/>
      <c r="R153" s="58"/>
      <c r="S153" s="58"/>
      <c r="T153" s="58"/>
      <c r="U153" s="58"/>
      <c r="V153" s="58"/>
      <c r="W153" s="58"/>
      <c r="X153" s="58"/>
    </row>
    <row r="154" spans="1:24" s="57" customFormat="1" ht="15" hidden="1" customHeight="1" x14ac:dyDescent="0.4">
      <c r="A154" s="110"/>
      <c r="B154" s="58"/>
      <c r="C154" s="55"/>
      <c r="D154" s="113"/>
      <c r="E154" s="123"/>
      <c r="F154" s="447"/>
      <c r="G154" s="448"/>
      <c r="H154" s="448"/>
      <c r="I154" s="124"/>
      <c r="L154" s="55"/>
      <c r="N154" s="55"/>
      <c r="O154" s="58"/>
      <c r="P154" s="58"/>
      <c r="Q154" s="58"/>
      <c r="R154" s="58"/>
      <c r="S154" s="58"/>
      <c r="T154" s="58"/>
      <c r="U154" s="58"/>
      <c r="V154" s="58"/>
      <c r="W154" s="58"/>
      <c r="X154" s="58"/>
    </row>
    <row r="155" spans="1:24" s="57" customFormat="1" ht="15" hidden="1" customHeight="1" x14ac:dyDescent="0.4">
      <c r="A155" s="110"/>
      <c r="B155" s="58"/>
      <c r="C155" s="55"/>
      <c r="D155" s="113"/>
      <c r="E155" s="123"/>
      <c r="F155" s="447"/>
      <c r="G155" s="448"/>
      <c r="H155" s="448"/>
      <c r="I155" s="124"/>
      <c r="L155" s="55"/>
      <c r="N155" s="55"/>
      <c r="O155" s="58"/>
      <c r="P155" s="58"/>
      <c r="Q155" s="58"/>
      <c r="R155" s="58"/>
      <c r="S155" s="58"/>
      <c r="T155" s="58"/>
      <c r="U155" s="58"/>
      <c r="V155" s="58"/>
      <c r="W155" s="58"/>
      <c r="X155" s="58"/>
    </row>
    <row r="156" spans="1:24" s="57" customFormat="1" ht="15" hidden="1" customHeight="1" x14ac:dyDescent="0.4">
      <c r="A156" s="110"/>
      <c r="B156" s="58"/>
      <c r="C156" s="55"/>
      <c r="D156" s="113"/>
      <c r="E156" s="123"/>
      <c r="F156" s="447"/>
      <c r="G156" s="448"/>
      <c r="H156" s="448"/>
      <c r="I156" s="124"/>
      <c r="L156" s="55"/>
      <c r="N156" s="55"/>
      <c r="O156" s="58"/>
      <c r="P156" s="58"/>
      <c r="Q156" s="58"/>
      <c r="R156" s="58"/>
      <c r="S156" s="58"/>
      <c r="T156" s="58"/>
      <c r="U156" s="58"/>
      <c r="V156" s="58"/>
      <c r="W156" s="58"/>
      <c r="X156" s="58"/>
    </row>
    <row r="157" spans="1:24" s="57" customFormat="1" ht="15" hidden="1" customHeight="1" x14ac:dyDescent="0.4">
      <c r="A157" s="110"/>
      <c r="B157" s="58"/>
      <c r="C157" s="55"/>
      <c r="D157" s="113"/>
      <c r="E157" s="123"/>
      <c r="F157" s="447"/>
      <c r="G157" s="448"/>
      <c r="H157" s="448"/>
      <c r="I157" s="124"/>
      <c r="L157" s="55"/>
      <c r="N157" s="55"/>
      <c r="O157" s="58"/>
      <c r="P157" s="58"/>
      <c r="Q157" s="58"/>
      <c r="R157" s="58"/>
      <c r="S157" s="58"/>
      <c r="T157" s="58"/>
      <c r="U157" s="58"/>
      <c r="V157" s="58"/>
      <c r="W157" s="58"/>
      <c r="X157" s="58"/>
    </row>
    <row r="158" spans="1:24" s="57" customFormat="1" ht="15" hidden="1" customHeight="1" x14ac:dyDescent="0.4">
      <c r="A158" s="110"/>
      <c r="B158" s="58"/>
      <c r="C158" s="55"/>
      <c r="D158" s="113"/>
      <c r="E158" s="123"/>
      <c r="F158" s="447"/>
      <c r="G158" s="448"/>
      <c r="H158" s="448"/>
      <c r="I158" s="124"/>
      <c r="L158" s="55"/>
      <c r="N158" s="55"/>
      <c r="O158" s="58"/>
      <c r="P158" s="58"/>
      <c r="Q158" s="58"/>
      <c r="R158" s="58"/>
      <c r="S158" s="58"/>
      <c r="T158" s="58"/>
      <c r="U158" s="58"/>
      <c r="V158" s="58"/>
      <c r="W158" s="58"/>
      <c r="X158" s="58"/>
    </row>
    <row r="159" spans="1:24" s="57" customFormat="1" ht="15" hidden="1" customHeight="1" x14ac:dyDescent="0.4">
      <c r="A159" s="110"/>
      <c r="B159" s="58"/>
      <c r="C159" s="55"/>
      <c r="D159" s="113"/>
      <c r="E159" s="123"/>
      <c r="F159" s="447"/>
      <c r="G159" s="448"/>
      <c r="H159" s="448"/>
      <c r="I159" s="124"/>
      <c r="L159" s="55"/>
      <c r="N159" s="55"/>
      <c r="O159" s="58"/>
      <c r="P159" s="58"/>
      <c r="Q159" s="58"/>
      <c r="R159" s="58"/>
      <c r="S159" s="58"/>
      <c r="T159" s="58"/>
      <c r="U159" s="58"/>
      <c r="V159" s="58"/>
      <c r="W159" s="58"/>
      <c r="X159" s="58"/>
    </row>
    <row r="160" spans="1:24" s="57" customFormat="1" ht="15" hidden="1" customHeight="1" x14ac:dyDescent="0.4">
      <c r="A160" s="110"/>
      <c r="B160" s="58"/>
      <c r="C160" s="55"/>
      <c r="D160" s="113"/>
      <c r="E160" s="123"/>
      <c r="F160" s="447"/>
      <c r="G160" s="448"/>
      <c r="H160" s="448"/>
      <c r="I160" s="124"/>
      <c r="L160" s="55"/>
      <c r="N160" s="55"/>
      <c r="O160" s="58"/>
      <c r="P160" s="58"/>
      <c r="Q160" s="58"/>
      <c r="R160" s="58"/>
      <c r="S160" s="58"/>
      <c r="T160" s="58"/>
      <c r="U160" s="58"/>
      <c r="V160" s="58"/>
      <c r="W160" s="58"/>
      <c r="X160" s="58"/>
    </row>
    <row r="161" spans="1:24" s="57" customFormat="1" ht="15" hidden="1" customHeight="1" x14ac:dyDescent="0.4">
      <c r="A161" s="110"/>
      <c r="B161" s="58"/>
      <c r="C161" s="55"/>
      <c r="D161" s="113"/>
      <c r="E161" s="123"/>
      <c r="F161" s="447"/>
      <c r="G161" s="448"/>
      <c r="H161" s="448"/>
      <c r="I161" s="124"/>
      <c r="L161" s="55"/>
      <c r="N161" s="55"/>
      <c r="O161" s="58"/>
      <c r="P161" s="58"/>
      <c r="Q161" s="58"/>
      <c r="R161" s="58"/>
      <c r="S161" s="58"/>
      <c r="T161" s="58"/>
      <c r="U161" s="58"/>
      <c r="V161" s="58"/>
      <c r="W161" s="58"/>
      <c r="X161" s="58"/>
    </row>
    <row r="162" spans="1:24" s="57" customFormat="1" ht="15" hidden="1" customHeight="1" x14ac:dyDescent="0.4">
      <c r="A162" s="110"/>
      <c r="B162" s="58"/>
      <c r="C162" s="55"/>
      <c r="D162" s="113"/>
      <c r="E162" s="123"/>
      <c r="F162" s="447"/>
      <c r="G162" s="448"/>
      <c r="H162" s="448"/>
      <c r="I162" s="124"/>
      <c r="L162" s="125"/>
      <c r="N162" s="55"/>
      <c r="O162" s="58"/>
      <c r="P162" s="58"/>
      <c r="Q162" s="58"/>
      <c r="R162" s="58"/>
      <c r="S162" s="58"/>
      <c r="T162" s="58"/>
      <c r="U162" s="58"/>
      <c r="V162" s="58"/>
      <c r="W162" s="58"/>
      <c r="X162" s="58"/>
    </row>
    <row r="163" spans="1:24" s="57" customFormat="1" ht="15" hidden="1" customHeight="1" x14ac:dyDescent="0.4">
      <c r="A163" s="110"/>
      <c r="B163" s="58"/>
      <c r="C163" s="55"/>
      <c r="D163" s="113"/>
      <c r="E163" s="123"/>
      <c r="F163" s="447"/>
      <c r="G163" s="448"/>
      <c r="H163" s="448"/>
      <c r="I163" s="124"/>
      <c r="L163" s="125"/>
      <c r="N163" s="55"/>
      <c r="O163" s="58"/>
      <c r="P163" s="58"/>
      <c r="Q163" s="58"/>
      <c r="R163" s="58"/>
      <c r="S163" s="58"/>
      <c r="T163" s="58"/>
      <c r="U163" s="58"/>
      <c r="V163" s="58"/>
      <c r="W163" s="58"/>
      <c r="X163" s="58"/>
    </row>
    <row r="164" spans="1:24" s="57" customFormat="1" ht="15" hidden="1" customHeight="1" x14ac:dyDescent="0.4">
      <c r="A164" s="110"/>
      <c r="B164" s="58"/>
      <c r="C164" s="55"/>
      <c r="D164" s="113"/>
      <c r="E164" s="123"/>
      <c r="F164" s="447"/>
      <c r="G164" s="448"/>
      <c r="H164" s="448"/>
      <c r="I164" s="124"/>
      <c r="L164" s="125"/>
      <c r="N164" s="55"/>
      <c r="O164" s="58"/>
      <c r="P164" s="58"/>
      <c r="Q164" s="58"/>
      <c r="R164" s="58"/>
      <c r="S164" s="58"/>
      <c r="T164" s="58"/>
      <c r="U164" s="58"/>
      <c r="V164" s="58"/>
      <c r="W164" s="58"/>
      <c r="X164" s="58"/>
    </row>
    <row r="165" spans="1:24" s="110" customFormat="1" ht="15" hidden="1" customHeight="1" x14ac:dyDescent="0.4">
      <c r="B165" s="58"/>
      <c r="C165" s="55"/>
      <c r="D165" s="113"/>
      <c r="E165" s="123"/>
      <c r="F165" s="447"/>
      <c r="G165" s="448"/>
      <c r="H165" s="448"/>
      <c r="I165" s="124"/>
      <c r="J165" s="57"/>
      <c r="K165" s="57"/>
      <c r="L165" s="125"/>
      <c r="M165" s="57"/>
      <c r="N165" s="55"/>
      <c r="O165" s="58"/>
      <c r="P165" s="58"/>
      <c r="Q165" s="58"/>
      <c r="R165" s="58"/>
      <c r="S165" s="58"/>
      <c r="T165" s="58"/>
      <c r="U165" s="58"/>
      <c r="V165" s="58"/>
      <c r="W165" s="58"/>
      <c r="X165" s="58"/>
    </row>
    <row r="166" spans="1:24" s="110" customFormat="1" ht="15" hidden="1" customHeight="1" x14ac:dyDescent="0.4">
      <c r="B166" s="58"/>
      <c r="C166" s="55"/>
      <c r="D166" s="113"/>
      <c r="E166" s="123"/>
      <c r="F166" s="447"/>
      <c r="G166" s="448"/>
      <c r="H166" s="448"/>
      <c r="I166" s="124"/>
      <c r="J166" s="57"/>
      <c r="K166" s="57"/>
      <c r="L166" s="125"/>
      <c r="M166" s="57"/>
      <c r="N166" s="55"/>
      <c r="O166" s="58"/>
      <c r="P166" s="58"/>
      <c r="Q166" s="58"/>
      <c r="R166" s="58"/>
      <c r="S166" s="58"/>
      <c r="T166" s="58"/>
      <c r="U166" s="58"/>
      <c r="V166" s="58"/>
      <c r="W166" s="58"/>
      <c r="X166" s="58"/>
    </row>
    <row r="167" spans="1:24" s="110" customFormat="1" ht="15" hidden="1" customHeight="1" x14ac:dyDescent="0.4">
      <c r="B167" s="58"/>
      <c r="C167" s="55"/>
      <c r="D167" s="113"/>
      <c r="E167" s="123"/>
      <c r="F167" s="447"/>
      <c r="G167" s="448"/>
      <c r="H167" s="448"/>
      <c r="I167" s="124"/>
      <c r="J167" s="57"/>
      <c r="K167" s="57"/>
      <c r="L167" s="125"/>
      <c r="M167" s="57"/>
      <c r="N167" s="55"/>
      <c r="O167" s="58"/>
      <c r="P167" s="58"/>
      <c r="Q167" s="58"/>
      <c r="R167" s="58"/>
      <c r="S167" s="58"/>
      <c r="T167" s="58"/>
      <c r="U167" s="58"/>
      <c r="V167" s="58"/>
      <c r="W167" s="58"/>
      <c r="X167" s="58"/>
    </row>
    <row r="168" spans="1:24" s="110" customFormat="1" ht="15" hidden="1" customHeight="1" x14ac:dyDescent="0.4">
      <c r="B168" s="58"/>
      <c r="C168" s="55"/>
      <c r="D168" s="113"/>
      <c r="E168" s="123"/>
      <c r="F168" s="447"/>
      <c r="G168" s="448"/>
      <c r="H168" s="448"/>
      <c r="I168" s="124"/>
      <c r="J168" s="57"/>
      <c r="K168" s="57"/>
      <c r="L168" s="125"/>
      <c r="M168" s="57"/>
      <c r="N168" s="55"/>
      <c r="O168" s="58"/>
      <c r="P168" s="58"/>
      <c r="Q168" s="58"/>
      <c r="R168" s="58"/>
      <c r="S168" s="58"/>
      <c r="T168" s="58"/>
      <c r="U168" s="58"/>
      <c r="V168" s="58"/>
      <c r="W168" s="58"/>
      <c r="X168" s="58"/>
    </row>
    <row r="169" spans="1:24" s="110" customFormat="1" ht="15" hidden="1" customHeight="1" x14ac:dyDescent="0.4">
      <c r="B169" s="58"/>
      <c r="C169" s="55"/>
      <c r="D169" s="113"/>
      <c r="E169" s="123"/>
      <c r="F169" s="447"/>
      <c r="G169" s="448"/>
      <c r="H169" s="448"/>
      <c r="I169" s="124"/>
      <c r="J169" s="57"/>
      <c r="K169" s="57"/>
      <c r="L169" s="125"/>
      <c r="M169" s="57"/>
      <c r="N169" s="55"/>
      <c r="O169" s="58"/>
      <c r="P169" s="58"/>
      <c r="Q169" s="58"/>
      <c r="R169" s="58"/>
      <c r="S169" s="58"/>
      <c r="T169" s="58"/>
      <c r="U169" s="58"/>
      <c r="V169" s="58"/>
      <c r="W169" s="58"/>
      <c r="X169" s="58"/>
    </row>
    <row r="170" spans="1:24" s="110" customFormat="1" ht="15" hidden="1" customHeight="1" x14ac:dyDescent="0.4">
      <c r="B170" s="58"/>
      <c r="C170" s="55"/>
      <c r="D170" s="113"/>
      <c r="E170" s="123"/>
      <c r="F170" s="447"/>
      <c r="G170" s="448"/>
      <c r="H170" s="448"/>
      <c r="I170" s="124"/>
      <c r="J170" s="57"/>
      <c r="K170" s="57"/>
      <c r="L170" s="125"/>
      <c r="M170" s="57"/>
      <c r="N170" s="55"/>
      <c r="O170" s="58"/>
      <c r="P170" s="58"/>
      <c r="Q170" s="58"/>
      <c r="R170" s="58"/>
      <c r="S170" s="58"/>
      <c r="T170" s="58"/>
      <c r="U170" s="58"/>
      <c r="V170" s="58"/>
      <c r="W170" s="58"/>
      <c r="X170" s="58"/>
    </row>
    <row r="171" spans="1:24" s="110" customFormat="1" ht="15" hidden="1" customHeight="1" x14ac:dyDescent="0.4">
      <c r="B171" s="58"/>
      <c r="C171" s="55"/>
      <c r="D171" s="113"/>
      <c r="E171" s="123"/>
      <c r="F171" s="447"/>
      <c r="G171" s="448"/>
      <c r="H171" s="448"/>
      <c r="I171" s="124"/>
      <c r="J171" s="57"/>
      <c r="K171" s="57"/>
      <c r="L171" s="125"/>
      <c r="M171" s="57"/>
      <c r="N171" s="55"/>
      <c r="O171" s="58"/>
      <c r="P171" s="58"/>
      <c r="Q171" s="58"/>
      <c r="R171" s="58"/>
      <c r="S171" s="58"/>
      <c r="T171" s="58"/>
      <c r="U171" s="58"/>
      <c r="V171" s="58"/>
      <c r="W171" s="58"/>
      <c r="X171" s="58"/>
    </row>
    <row r="172" spans="1:24" s="110" customFormat="1" ht="15" hidden="1" customHeight="1" x14ac:dyDescent="0.4">
      <c r="B172" s="58"/>
      <c r="C172" s="55"/>
      <c r="D172" s="113"/>
      <c r="E172" s="123"/>
      <c r="F172" s="447"/>
      <c r="G172" s="448"/>
      <c r="H172" s="448"/>
      <c r="I172" s="124"/>
      <c r="J172" s="57"/>
      <c r="K172" s="57"/>
      <c r="L172" s="125"/>
      <c r="M172" s="57"/>
      <c r="N172" s="55"/>
      <c r="O172" s="58"/>
      <c r="P172" s="58"/>
      <c r="Q172" s="58"/>
      <c r="R172" s="58"/>
      <c r="S172" s="58"/>
      <c r="T172" s="58"/>
      <c r="U172" s="58"/>
      <c r="V172" s="58"/>
      <c r="W172" s="58"/>
      <c r="X172" s="58"/>
    </row>
    <row r="173" spans="1:24" s="110" customFormat="1" ht="15" hidden="1" customHeight="1" x14ac:dyDescent="0.4">
      <c r="B173" s="58"/>
      <c r="C173" s="55"/>
      <c r="D173" s="113"/>
      <c r="E173" s="123"/>
      <c r="F173" s="447"/>
      <c r="G173" s="448"/>
      <c r="H173" s="448"/>
      <c r="I173" s="124"/>
      <c r="J173" s="57"/>
      <c r="K173" s="57"/>
      <c r="L173" s="125"/>
      <c r="M173" s="57"/>
      <c r="N173" s="55"/>
      <c r="O173" s="58"/>
      <c r="P173" s="58"/>
      <c r="Q173" s="58"/>
      <c r="R173" s="58"/>
      <c r="S173" s="58"/>
      <c r="T173" s="58"/>
      <c r="U173" s="58"/>
      <c r="V173" s="58"/>
      <c r="W173" s="58"/>
      <c r="X173" s="58"/>
    </row>
    <row r="174" spans="1:24" s="110" customFormat="1" ht="15" hidden="1" customHeight="1" x14ac:dyDescent="0.4">
      <c r="B174" s="58"/>
      <c r="C174" s="55"/>
      <c r="D174" s="113"/>
      <c r="E174" s="123"/>
      <c r="F174" s="447"/>
      <c r="G174" s="448"/>
      <c r="H174" s="448"/>
      <c r="I174" s="124"/>
      <c r="J174" s="57"/>
      <c r="K174" s="57"/>
      <c r="L174" s="125"/>
      <c r="M174" s="57"/>
      <c r="N174" s="55"/>
      <c r="O174" s="58"/>
      <c r="P174" s="58"/>
      <c r="Q174" s="58"/>
      <c r="R174" s="58"/>
      <c r="S174" s="58"/>
      <c r="T174" s="58"/>
      <c r="U174" s="58"/>
      <c r="V174" s="58"/>
      <c r="W174" s="58"/>
      <c r="X174" s="58"/>
    </row>
    <row r="175" spans="1:24" s="110" customFormat="1" ht="15" hidden="1" customHeight="1" x14ac:dyDescent="0.4">
      <c r="B175" s="58"/>
      <c r="C175" s="55"/>
      <c r="D175" s="113"/>
      <c r="E175" s="123"/>
      <c r="F175" s="447"/>
      <c r="G175" s="448"/>
      <c r="H175" s="448"/>
      <c r="I175" s="124"/>
      <c r="J175" s="57"/>
      <c r="K175" s="57"/>
      <c r="L175" s="125"/>
      <c r="M175" s="57"/>
      <c r="N175" s="55"/>
      <c r="O175" s="58"/>
      <c r="P175" s="58"/>
      <c r="Q175" s="58"/>
      <c r="R175" s="58"/>
      <c r="S175" s="58"/>
      <c r="T175" s="58"/>
      <c r="U175" s="58"/>
      <c r="V175" s="58"/>
      <c r="W175" s="58"/>
      <c r="X175" s="58"/>
    </row>
    <row r="176" spans="1:24" s="110" customFormat="1" ht="15" hidden="1" customHeight="1" x14ac:dyDescent="0.4">
      <c r="B176" s="58"/>
      <c r="C176" s="55"/>
      <c r="D176" s="113"/>
      <c r="E176" s="123"/>
      <c r="F176" s="447"/>
      <c r="G176" s="448"/>
      <c r="H176" s="448"/>
      <c r="I176" s="124"/>
      <c r="J176" s="57"/>
      <c r="K176" s="57"/>
      <c r="L176" s="125"/>
      <c r="M176" s="57"/>
      <c r="N176" s="55"/>
      <c r="O176" s="58"/>
      <c r="P176" s="58"/>
      <c r="Q176" s="58"/>
      <c r="R176" s="58"/>
      <c r="S176" s="58"/>
      <c r="T176" s="58"/>
      <c r="U176" s="58"/>
      <c r="V176" s="58"/>
      <c r="W176" s="58"/>
      <c r="X176" s="58"/>
    </row>
    <row r="177" spans="2:24" s="110" customFormat="1" ht="15" hidden="1" customHeight="1" x14ac:dyDescent="0.4">
      <c r="B177" s="58"/>
      <c r="C177" s="55"/>
      <c r="D177" s="113"/>
      <c r="E177" s="123"/>
      <c r="F177" s="447"/>
      <c r="G177" s="448"/>
      <c r="H177" s="448"/>
      <c r="I177" s="124"/>
      <c r="J177" s="57"/>
      <c r="K177" s="57"/>
      <c r="L177" s="125"/>
      <c r="M177" s="57"/>
      <c r="N177" s="55"/>
      <c r="O177" s="58"/>
      <c r="P177" s="58"/>
      <c r="Q177" s="58"/>
      <c r="R177" s="58"/>
      <c r="S177" s="58"/>
      <c r="T177" s="58"/>
      <c r="U177" s="58"/>
      <c r="V177" s="58"/>
      <c r="W177" s="58"/>
      <c r="X177" s="58"/>
    </row>
    <row r="178" spans="2:24" s="110" customFormat="1" ht="15" hidden="1" customHeight="1" x14ac:dyDescent="0.4">
      <c r="B178" s="58"/>
      <c r="C178" s="55"/>
      <c r="D178" s="113"/>
      <c r="E178" s="123"/>
      <c r="F178" s="447"/>
      <c r="G178" s="448"/>
      <c r="H178" s="448"/>
      <c r="I178" s="124"/>
      <c r="J178" s="57"/>
      <c r="K178" s="57"/>
      <c r="L178" s="125"/>
      <c r="M178" s="57"/>
      <c r="N178" s="55"/>
      <c r="O178" s="58"/>
      <c r="P178" s="58"/>
      <c r="Q178" s="58"/>
      <c r="R178" s="58"/>
      <c r="S178" s="58"/>
      <c r="T178" s="58"/>
      <c r="U178" s="58"/>
      <c r="V178" s="58"/>
      <c r="W178" s="58"/>
      <c r="X178" s="58"/>
    </row>
    <row r="179" spans="2:24" s="110" customFormat="1" ht="15" hidden="1" customHeight="1" x14ac:dyDescent="0.4">
      <c r="B179" s="58"/>
      <c r="C179" s="55"/>
      <c r="D179" s="113"/>
      <c r="E179" s="123"/>
      <c r="F179" s="447"/>
      <c r="G179" s="448"/>
      <c r="H179" s="448"/>
      <c r="I179" s="124"/>
      <c r="J179" s="57"/>
      <c r="K179" s="57"/>
      <c r="L179" s="125"/>
      <c r="M179" s="57"/>
      <c r="N179" s="55"/>
      <c r="O179" s="58"/>
      <c r="P179" s="58"/>
      <c r="Q179" s="58"/>
      <c r="R179" s="58"/>
      <c r="S179" s="58"/>
      <c r="T179" s="58"/>
      <c r="U179" s="58"/>
      <c r="V179" s="58"/>
      <c r="W179" s="58"/>
      <c r="X179" s="58"/>
    </row>
    <row r="180" spans="2:24" s="110" customFormat="1" ht="15" hidden="1" customHeight="1" x14ac:dyDescent="0.4">
      <c r="B180" s="58"/>
      <c r="C180" s="55"/>
      <c r="D180" s="113"/>
      <c r="E180" s="123"/>
      <c r="F180" s="447"/>
      <c r="G180" s="448"/>
      <c r="H180" s="448"/>
      <c r="I180" s="124"/>
      <c r="J180" s="57"/>
      <c r="K180" s="57"/>
      <c r="L180" s="125"/>
      <c r="M180" s="57"/>
      <c r="N180" s="55"/>
      <c r="O180" s="58"/>
      <c r="P180" s="58"/>
      <c r="Q180" s="58"/>
      <c r="R180" s="58"/>
      <c r="S180" s="58"/>
      <c r="T180" s="58"/>
      <c r="U180" s="58"/>
      <c r="V180" s="58"/>
      <c r="W180" s="58"/>
      <c r="X180" s="58"/>
    </row>
    <row r="181" spans="2:24" s="110" customFormat="1" ht="15" hidden="1" customHeight="1" x14ac:dyDescent="0.4">
      <c r="B181" s="58"/>
      <c r="C181" s="55"/>
      <c r="D181" s="113"/>
      <c r="E181" s="123"/>
      <c r="F181" s="447"/>
      <c r="G181" s="448"/>
      <c r="H181" s="448"/>
      <c r="I181" s="124"/>
      <c r="J181" s="57"/>
      <c r="K181" s="57"/>
      <c r="L181" s="125"/>
      <c r="M181" s="57"/>
      <c r="N181" s="55"/>
      <c r="O181" s="58"/>
      <c r="P181" s="58"/>
      <c r="Q181" s="58"/>
      <c r="R181" s="58"/>
      <c r="S181" s="58"/>
      <c r="T181" s="58"/>
      <c r="U181" s="58"/>
      <c r="V181" s="58"/>
      <c r="W181" s="58"/>
      <c r="X181" s="58"/>
    </row>
    <row r="182" spans="2:24" s="110" customFormat="1" ht="15" hidden="1" customHeight="1" x14ac:dyDescent="0.4">
      <c r="B182" s="58"/>
      <c r="C182" s="55"/>
      <c r="D182" s="113"/>
      <c r="E182" s="123"/>
      <c r="F182" s="447"/>
      <c r="G182" s="448"/>
      <c r="H182" s="448"/>
      <c r="I182" s="124"/>
      <c r="J182" s="57"/>
      <c r="K182" s="57"/>
      <c r="L182" s="125"/>
      <c r="M182" s="57"/>
      <c r="N182" s="55"/>
      <c r="O182" s="58"/>
      <c r="P182" s="58"/>
      <c r="Q182" s="58"/>
      <c r="R182" s="58"/>
      <c r="S182" s="58"/>
      <c r="T182" s="58"/>
      <c r="U182" s="58"/>
      <c r="V182" s="58"/>
      <c r="W182" s="58"/>
      <c r="X182" s="58"/>
    </row>
    <row r="183" spans="2:24" s="110" customFormat="1" ht="15" hidden="1" customHeight="1" x14ac:dyDescent="0.4">
      <c r="B183" s="58"/>
      <c r="C183" s="55"/>
      <c r="D183" s="113"/>
      <c r="E183" s="123"/>
      <c r="F183" s="447"/>
      <c r="G183" s="448"/>
      <c r="H183" s="448"/>
      <c r="I183" s="124"/>
      <c r="J183" s="57"/>
      <c r="K183" s="57"/>
      <c r="L183" s="125"/>
      <c r="M183" s="57"/>
      <c r="N183" s="55"/>
      <c r="O183" s="58"/>
      <c r="P183" s="58"/>
      <c r="Q183" s="58"/>
      <c r="R183" s="58"/>
      <c r="S183" s="58"/>
      <c r="T183" s="58"/>
      <c r="U183" s="58"/>
      <c r="V183" s="58"/>
      <c r="W183" s="58"/>
      <c r="X183" s="58"/>
    </row>
    <row r="184" spans="2:24" s="110" customFormat="1" ht="15" hidden="1" customHeight="1" x14ac:dyDescent="0.4">
      <c r="B184" s="58"/>
      <c r="C184" s="55"/>
      <c r="D184" s="113"/>
      <c r="E184" s="123"/>
      <c r="F184" s="447"/>
      <c r="G184" s="448"/>
      <c r="H184" s="448"/>
      <c r="I184" s="124"/>
      <c r="J184" s="57"/>
      <c r="K184" s="57"/>
      <c r="L184" s="125"/>
      <c r="M184" s="57"/>
      <c r="N184" s="55"/>
      <c r="O184" s="58"/>
      <c r="P184" s="58"/>
      <c r="Q184" s="58"/>
      <c r="R184" s="58"/>
      <c r="S184" s="58"/>
      <c r="T184" s="58"/>
      <c r="U184" s="58"/>
      <c r="V184" s="58"/>
      <c r="W184" s="58"/>
      <c r="X184" s="58"/>
    </row>
    <row r="185" spans="2:24" s="110" customFormat="1" ht="15" hidden="1" customHeight="1" x14ac:dyDescent="0.4">
      <c r="B185" s="58"/>
      <c r="C185" s="55"/>
      <c r="D185" s="113"/>
      <c r="E185" s="123"/>
      <c r="F185" s="447"/>
      <c r="G185" s="448"/>
      <c r="H185" s="448"/>
      <c r="I185" s="124"/>
      <c r="J185" s="57"/>
      <c r="K185" s="57"/>
      <c r="L185" s="125"/>
      <c r="M185" s="57"/>
      <c r="N185" s="55"/>
      <c r="O185" s="58"/>
      <c r="P185" s="58"/>
      <c r="Q185" s="58"/>
      <c r="R185" s="58"/>
      <c r="S185" s="58"/>
      <c r="T185" s="58"/>
      <c r="U185" s="58"/>
      <c r="V185" s="58"/>
      <c r="W185" s="58"/>
      <c r="X185" s="58"/>
    </row>
    <row r="186" spans="2:24" s="110" customFormat="1" ht="15" hidden="1" customHeight="1" x14ac:dyDescent="0.4">
      <c r="B186" s="58"/>
      <c r="C186" s="55"/>
      <c r="D186" s="113"/>
      <c r="E186" s="123"/>
      <c r="F186" s="447"/>
      <c r="G186" s="448"/>
      <c r="H186" s="448"/>
      <c r="I186" s="124"/>
      <c r="J186" s="57"/>
      <c r="K186" s="57"/>
      <c r="L186" s="125"/>
      <c r="M186" s="57"/>
      <c r="N186" s="55"/>
      <c r="O186" s="58"/>
      <c r="P186" s="58"/>
      <c r="Q186" s="58"/>
      <c r="R186" s="58"/>
      <c r="S186" s="58"/>
      <c r="T186" s="58"/>
      <c r="U186" s="58"/>
      <c r="V186" s="58"/>
      <c r="W186" s="58"/>
      <c r="X186" s="58"/>
    </row>
    <row r="187" spans="2:24" s="110" customFormat="1" ht="15" hidden="1" customHeight="1" x14ac:dyDescent="0.4">
      <c r="B187" s="58"/>
      <c r="C187" s="55"/>
      <c r="D187" s="113"/>
      <c r="E187" s="123"/>
      <c r="F187" s="447"/>
      <c r="G187" s="448"/>
      <c r="H187" s="448"/>
      <c r="I187" s="124"/>
      <c r="J187" s="57"/>
      <c r="K187" s="57"/>
      <c r="L187" s="125"/>
      <c r="M187" s="57"/>
      <c r="N187" s="55"/>
      <c r="O187" s="58"/>
      <c r="P187" s="58"/>
      <c r="Q187" s="58"/>
      <c r="R187" s="58"/>
      <c r="S187" s="58"/>
      <c r="T187" s="58"/>
      <c r="U187" s="58"/>
      <c r="V187" s="58"/>
      <c r="W187" s="58"/>
      <c r="X187" s="58"/>
    </row>
    <row r="188" spans="2:24" s="110" customFormat="1" ht="15" hidden="1" customHeight="1" x14ac:dyDescent="0.4">
      <c r="B188" s="58"/>
      <c r="C188" s="55"/>
      <c r="D188" s="113"/>
      <c r="E188" s="123"/>
      <c r="F188" s="447"/>
      <c r="G188" s="448"/>
      <c r="H188" s="448"/>
      <c r="I188" s="124"/>
      <c r="J188" s="57"/>
      <c r="K188" s="57"/>
      <c r="L188" s="125"/>
      <c r="M188" s="57"/>
      <c r="N188" s="55"/>
      <c r="O188" s="58"/>
      <c r="P188" s="58"/>
      <c r="Q188" s="58"/>
      <c r="R188" s="58"/>
      <c r="S188" s="58"/>
      <c r="T188" s="58"/>
      <c r="U188" s="58"/>
      <c r="V188" s="58"/>
      <c r="W188" s="58"/>
      <c r="X188" s="58"/>
    </row>
    <row r="189" spans="2:24" s="110" customFormat="1" ht="15" hidden="1" customHeight="1" x14ac:dyDescent="0.4">
      <c r="B189" s="58"/>
      <c r="C189" s="55"/>
      <c r="D189" s="113"/>
      <c r="E189" s="123"/>
      <c r="F189" s="447"/>
      <c r="G189" s="448"/>
      <c r="H189" s="448"/>
      <c r="I189" s="124"/>
      <c r="J189" s="57"/>
      <c r="K189" s="57"/>
      <c r="L189" s="125"/>
      <c r="M189" s="57"/>
      <c r="N189" s="55"/>
      <c r="O189" s="58"/>
      <c r="P189" s="58"/>
      <c r="Q189" s="58"/>
      <c r="R189" s="58"/>
      <c r="S189" s="58"/>
      <c r="T189" s="58"/>
      <c r="U189" s="58"/>
      <c r="V189" s="58"/>
      <c r="W189" s="58"/>
      <c r="X189" s="58"/>
    </row>
    <row r="190" spans="2:24" s="110" customFormat="1" ht="15" hidden="1" customHeight="1" x14ac:dyDescent="0.4">
      <c r="B190" s="58"/>
      <c r="C190" s="55"/>
      <c r="D190" s="113"/>
      <c r="E190" s="123"/>
      <c r="F190" s="447"/>
      <c r="G190" s="448"/>
      <c r="H190" s="448"/>
      <c r="I190" s="124"/>
      <c r="J190" s="57"/>
      <c r="K190" s="57"/>
      <c r="L190" s="125"/>
      <c r="M190" s="57"/>
      <c r="N190" s="55"/>
      <c r="O190" s="58"/>
      <c r="P190" s="58"/>
      <c r="Q190" s="58"/>
      <c r="R190" s="58"/>
      <c r="S190" s="58"/>
      <c r="T190" s="58"/>
      <c r="U190" s="58"/>
      <c r="V190" s="58"/>
      <c r="W190" s="58"/>
      <c r="X190" s="58"/>
    </row>
    <row r="191" spans="2:24" s="110" customFormat="1" ht="15" hidden="1" customHeight="1" x14ac:dyDescent="0.4">
      <c r="B191" s="58"/>
      <c r="C191" s="55"/>
      <c r="D191" s="113"/>
      <c r="E191" s="123"/>
      <c r="F191" s="447"/>
      <c r="G191" s="448"/>
      <c r="H191" s="448"/>
      <c r="I191" s="124"/>
      <c r="J191" s="57"/>
      <c r="K191" s="57"/>
      <c r="L191" s="125"/>
      <c r="M191" s="57"/>
      <c r="N191" s="55"/>
      <c r="O191" s="58"/>
      <c r="P191" s="58"/>
      <c r="Q191" s="58"/>
      <c r="R191" s="58"/>
      <c r="S191" s="58"/>
      <c r="T191" s="58"/>
      <c r="U191" s="58"/>
      <c r="V191" s="58"/>
      <c r="W191" s="58"/>
      <c r="X191" s="58"/>
    </row>
    <row r="192" spans="2:24" s="110" customFormat="1" ht="15" hidden="1" customHeight="1" x14ac:dyDescent="0.4">
      <c r="B192" s="58"/>
      <c r="C192" s="55"/>
      <c r="D192" s="113"/>
      <c r="E192" s="123"/>
      <c r="F192" s="447"/>
      <c r="G192" s="448"/>
      <c r="H192" s="448"/>
      <c r="I192" s="124"/>
      <c r="J192" s="57"/>
      <c r="K192" s="57"/>
      <c r="L192" s="125"/>
      <c r="M192" s="57"/>
      <c r="N192" s="55"/>
      <c r="O192" s="58"/>
      <c r="P192" s="58"/>
      <c r="Q192" s="58"/>
      <c r="R192" s="58"/>
      <c r="S192" s="58"/>
      <c r="T192" s="58"/>
      <c r="U192" s="58"/>
      <c r="V192" s="58"/>
      <c r="W192" s="58"/>
      <c r="X192" s="58"/>
    </row>
    <row r="193" spans="2:24" s="110" customFormat="1" ht="15" hidden="1" customHeight="1" x14ac:dyDescent="0.4">
      <c r="B193" s="58"/>
      <c r="C193" s="55"/>
      <c r="D193" s="113"/>
      <c r="E193" s="123"/>
      <c r="F193" s="447"/>
      <c r="G193" s="448"/>
      <c r="H193" s="448"/>
      <c r="I193" s="124"/>
      <c r="J193" s="57"/>
      <c r="K193" s="57"/>
      <c r="L193" s="125"/>
      <c r="M193" s="57"/>
      <c r="N193" s="55"/>
      <c r="O193" s="58"/>
      <c r="P193" s="58"/>
      <c r="Q193" s="58"/>
      <c r="R193" s="58"/>
      <c r="S193" s="58"/>
      <c r="T193" s="58"/>
      <c r="U193" s="58"/>
      <c r="V193" s="58"/>
      <c r="W193" s="58"/>
      <c r="X193" s="58"/>
    </row>
    <row r="194" spans="2:24" s="110" customFormat="1" ht="15" hidden="1" customHeight="1" x14ac:dyDescent="0.4">
      <c r="B194" s="58"/>
      <c r="C194" s="55"/>
      <c r="D194" s="113"/>
      <c r="E194" s="123"/>
      <c r="F194" s="447"/>
      <c r="G194" s="448"/>
      <c r="H194" s="448"/>
      <c r="I194" s="124"/>
      <c r="J194" s="57"/>
      <c r="K194" s="57"/>
      <c r="L194" s="125"/>
      <c r="M194" s="57"/>
      <c r="N194" s="55"/>
      <c r="O194" s="58"/>
      <c r="P194" s="58"/>
      <c r="Q194" s="58"/>
      <c r="R194" s="58"/>
      <c r="S194" s="58"/>
      <c r="T194" s="58"/>
      <c r="U194" s="58"/>
      <c r="V194" s="58"/>
      <c r="W194" s="58"/>
      <c r="X194" s="58"/>
    </row>
    <row r="195" spans="2:24" s="110" customFormat="1" ht="15" hidden="1" customHeight="1" x14ac:dyDescent="0.4">
      <c r="B195" s="58"/>
      <c r="C195" s="55"/>
      <c r="D195" s="113"/>
      <c r="E195" s="123"/>
      <c r="F195" s="447"/>
      <c r="G195" s="448"/>
      <c r="H195" s="448"/>
      <c r="I195" s="124"/>
      <c r="J195" s="57"/>
      <c r="K195" s="57"/>
      <c r="L195" s="125"/>
      <c r="M195" s="57"/>
      <c r="N195" s="55"/>
      <c r="O195" s="58"/>
      <c r="P195" s="58"/>
      <c r="Q195" s="58"/>
      <c r="R195" s="58"/>
      <c r="S195" s="58"/>
      <c r="T195" s="58"/>
      <c r="U195" s="58"/>
      <c r="V195" s="58"/>
      <c r="W195" s="58"/>
      <c r="X195" s="58"/>
    </row>
    <row r="196" spans="2:24" s="110" customFormat="1" ht="15" hidden="1" customHeight="1" x14ac:dyDescent="0.4">
      <c r="B196" s="58"/>
      <c r="C196" s="55"/>
      <c r="D196" s="113"/>
      <c r="E196" s="123"/>
      <c r="F196" s="447"/>
      <c r="G196" s="448"/>
      <c r="H196" s="448"/>
      <c r="I196" s="124"/>
      <c r="J196" s="57"/>
      <c r="K196" s="57"/>
      <c r="L196" s="125"/>
      <c r="M196" s="57"/>
      <c r="N196" s="55"/>
      <c r="O196" s="58"/>
      <c r="P196" s="58"/>
      <c r="Q196" s="58"/>
      <c r="R196" s="58"/>
      <c r="S196" s="58"/>
      <c r="T196" s="58"/>
      <c r="U196" s="58"/>
      <c r="V196" s="58"/>
      <c r="W196" s="58"/>
      <c r="X196" s="58"/>
    </row>
    <row r="197" spans="2:24" s="110" customFormat="1" ht="15" hidden="1" customHeight="1" x14ac:dyDescent="0.4">
      <c r="B197" s="58"/>
      <c r="C197" s="55"/>
      <c r="D197" s="113"/>
      <c r="E197" s="123"/>
      <c r="F197" s="447"/>
      <c r="G197" s="448"/>
      <c r="H197" s="448"/>
      <c r="I197" s="124"/>
      <c r="J197" s="57"/>
      <c r="K197" s="57"/>
      <c r="L197" s="125"/>
      <c r="M197" s="57"/>
      <c r="N197" s="55"/>
      <c r="O197" s="58"/>
      <c r="P197" s="58"/>
      <c r="Q197" s="58"/>
      <c r="R197" s="58"/>
      <c r="S197" s="58"/>
      <c r="T197" s="58"/>
      <c r="U197" s="58"/>
      <c r="V197" s="58"/>
      <c r="W197" s="58"/>
      <c r="X197" s="58"/>
    </row>
    <row r="198" spans="2:24" s="110" customFormat="1" ht="15" hidden="1" customHeight="1" x14ac:dyDescent="0.4">
      <c r="B198" s="58"/>
      <c r="C198" s="55"/>
      <c r="D198" s="113"/>
      <c r="E198" s="123"/>
      <c r="F198" s="447"/>
      <c r="G198" s="448"/>
      <c r="H198" s="448"/>
      <c r="I198" s="124"/>
      <c r="J198" s="57"/>
      <c r="K198" s="57"/>
      <c r="L198" s="125"/>
      <c r="M198" s="57"/>
      <c r="N198" s="55"/>
      <c r="O198" s="58"/>
      <c r="P198" s="58"/>
      <c r="Q198" s="58"/>
      <c r="R198" s="58"/>
      <c r="S198" s="58"/>
      <c r="T198" s="58"/>
      <c r="U198" s="58"/>
      <c r="V198" s="58"/>
      <c r="W198" s="58"/>
      <c r="X198" s="58"/>
    </row>
    <row r="199" spans="2:24" s="110" customFormat="1" ht="15" hidden="1" customHeight="1" x14ac:dyDescent="0.4">
      <c r="B199" s="58"/>
      <c r="C199" s="55"/>
      <c r="D199" s="113"/>
      <c r="E199" s="123"/>
      <c r="F199" s="447"/>
      <c r="G199" s="448"/>
      <c r="H199" s="448"/>
      <c r="I199" s="124"/>
      <c r="J199" s="57"/>
      <c r="K199" s="57"/>
      <c r="L199" s="125"/>
      <c r="M199" s="57"/>
      <c r="N199" s="55"/>
      <c r="O199" s="58"/>
      <c r="P199" s="58"/>
      <c r="Q199" s="58"/>
      <c r="R199" s="58"/>
      <c r="S199" s="58"/>
      <c r="T199" s="58"/>
      <c r="U199" s="58"/>
      <c r="V199" s="58"/>
      <c r="W199" s="58"/>
      <c r="X199" s="58"/>
    </row>
    <row r="200" spans="2:24" s="110" customFormat="1" ht="15" hidden="1" customHeight="1" x14ac:dyDescent="0.4">
      <c r="B200" s="58"/>
      <c r="C200" s="55"/>
      <c r="D200" s="113"/>
      <c r="E200" s="123"/>
      <c r="F200" s="447"/>
      <c r="G200" s="448"/>
      <c r="H200" s="448"/>
      <c r="I200" s="124"/>
      <c r="J200" s="57"/>
      <c r="K200" s="57"/>
      <c r="L200" s="125"/>
      <c r="M200" s="57"/>
      <c r="N200" s="55"/>
      <c r="O200" s="58"/>
      <c r="P200" s="58"/>
      <c r="Q200" s="58"/>
      <c r="R200" s="58"/>
      <c r="S200" s="58"/>
      <c r="T200" s="58"/>
      <c r="U200" s="58"/>
      <c r="V200" s="58"/>
      <c r="W200" s="58"/>
      <c r="X200" s="58"/>
    </row>
    <row r="201" spans="2:24" s="110" customFormat="1" ht="15" hidden="1" customHeight="1" x14ac:dyDescent="0.4">
      <c r="B201" s="58"/>
      <c r="C201" s="55"/>
      <c r="D201" s="113"/>
      <c r="E201" s="123"/>
      <c r="F201" s="447"/>
      <c r="G201" s="448"/>
      <c r="H201" s="448"/>
      <c r="I201" s="124"/>
      <c r="J201" s="57"/>
      <c r="K201" s="57"/>
      <c r="L201" s="125"/>
      <c r="M201" s="57"/>
      <c r="N201" s="55"/>
      <c r="O201" s="58"/>
      <c r="P201" s="58"/>
      <c r="Q201" s="58"/>
      <c r="R201" s="58"/>
      <c r="S201" s="58"/>
      <c r="T201" s="58"/>
      <c r="U201" s="58"/>
      <c r="V201" s="58"/>
      <c r="W201" s="58"/>
      <c r="X201" s="58"/>
    </row>
    <row r="202" spans="2:24" s="110" customFormat="1" ht="15" hidden="1" customHeight="1" x14ac:dyDescent="0.4">
      <c r="B202" s="58"/>
      <c r="C202" s="55"/>
      <c r="D202" s="113"/>
      <c r="E202" s="123"/>
      <c r="F202" s="447"/>
      <c r="G202" s="448"/>
      <c r="H202" s="448"/>
      <c r="I202" s="124"/>
      <c r="J202" s="57"/>
      <c r="K202" s="57"/>
      <c r="L202" s="125"/>
      <c r="M202" s="57"/>
      <c r="N202" s="55"/>
      <c r="O202" s="58"/>
      <c r="P202" s="58"/>
      <c r="Q202" s="58"/>
      <c r="R202" s="58"/>
      <c r="S202" s="58"/>
      <c r="T202" s="58"/>
      <c r="U202" s="58"/>
      <c r="V202" s="58"/>
      <c r="W202" s="58"/>
      <c r="X202" s="58"/>
    </row>
    <row r="203" spans="2:24" s="110" customFormat="1" ht="15" hidden="1" customHeight="1" x14ac:dyDescent="0.4">
      <c r="B203" s="58"/>
      <c r="C203" s="55"/>
      <c r="D203" s="113"/>
      <c r="E203" s="123"/>
      <c r="F203" s="447"/>
      <c r="G203" s="448"/>
      <c r="H203" s="448"/>
      <c r="I203" s="124"/>
      <c r="J203" s="57"/>
      <c r="K203" s="57"/>
      <c r="L203" s="125"/>
      <c r="M203" s="57"/>
      <c r="N203" s="55"/>
      <c r="O203" s="58"/>
      <c r="P203" s="58"/>
      <c r="Q203" s="58"/>
      <c r="R203" s="58"/>
      <c r="S203" s="58"/>
      <c r="T203" s="58"/>
      <c r="U203" s="58"/>
      <c r="V203" s="58"/>
      <c r="W203" s="58"/>
      <c r="X203" s="58"/>
    </row>
    <row r="204" spans="2:24" s="110" customFormat="1" ht="15" hidden="1" customHeight="1" x14ac:dyDescent="0.4">
      <c r="B204" s="58"/>
      <c r="C204" s="55"/>
      <c r="D204" s="113"/>
      <c r="E204" s="123"/>
      <c r="F204" s="447"/>
      <c r="G204" s="448"/>
      <c r="H204" s="448"/>
      <c r="I204" s="124"/>
      <c r="J204" s="57"/>
      <c r="K204" s="57"/>
      <c r="L204" s="125"/>
      <c r="M204" s="57"/>
      <c r="N204" s="55"/>
      <c r="O204" s="58"/>
      <c r="P204" s="58"/>
      <c r="Q204" s="58"/>
      <c r="R204" s="58"/>
      <c r="S204" s="58"/>
      <c r="T204" s="58"/>
      <c r="U204" s="58"/>
      <c r="V204" s="58"/>
      <c r="W204" s="58"/>
      <c r="X204" s="58"/>
    </row>
    <row r="205" spans="2:24" s="110" customFormat="1" ht="15" hidden="1" customHeight="1" x14ac:dyDescent="0.4">
      <c r="B205" s="58"/>
      <c r="C205" s="55"/>
      <c r="D205" s="113"/>
      <c r="E205" s="123"/>
      <c r="F205" s="447"/>
      <c r="G205" s="448"/>
      <c r="H205" s="448"/>
      <c r="I205" s="124"/>
      <c r="J205" s="57"/>
      <c r="K205" s="57"/>
      <c r="L205" s="125"/>
      <c r="M205" s="57"/>
      <c r="N205" s="55"/>
      <c r="O205" s="58"/>
      <c r="P205" s="58"/>
      <c r="Q205" s="58"/>
      <c r="R205" s="58"/>
      <c r="S205" s="58"/>
      <c r="T205" s="58"/>
      <c r="U205" s="58"/>
      <c r="V205" s="58"/>
      <c r="W205" s="58"/>
      <c r="X205" s="58"/>
    </row>
    <row r="206" spans="2:24" s="110" customFormat="1" ht="15" hidden="1" customHeight="1" x14ac:dyDescent="0.4">
      <c r="B206" s="58"/>
      <c r="C206" s="55"/>
      <c r="D206" s="113"/>
      <c r="E206" s="123"/>
      <c r="F206" s="447"/>
      <c r="G206" s="448"/>
      <c r="H206" s="448"/>
      <c r="I206" s="124"/>
      <c r="J206" s="57"/>
      <c r="K206" s="57"/>
      <c r="L206" s="125"/>
      <c r="M206" s="57"/>
      <c r="N206" s="55"/>
      <c r="O206" s="58"/>
      <c r="P206" s="58"/>
      <c r="Q206" s="58"/>
      <c r="R206" s="58"/>
      <c r="S206" s="58"/>
      <c r="T206" s="58"/>
      <c r="U206" s="58"/>
      <c r="V206" s="58"/>
      <c r="W206" s="58"/>
      <c r="X206" s="58"/>
    </row>
    <row r="207" spans="2:24" s="110" customFormat="1" ht="15" hidden="1" customHeight="1" x14ac:dyDescent="0.4">
      <c r="B207" s="58"/>
      <c r="C207" s="55"/>
      <c r="D207" s="113"/>
      <c r="E207" s="123"/>
      <c r="F207" s="447"/>
      <c r="G207" s="448"/>
      <c r="H207" s="448"/>
      <c r="I207" s="124"/>
      <c r="J207" s="57"/>
      <c r="K207" s="57"/>
      <c r="L207" s="125"/>
      <c r="M207" s="57"/>
      <c r="N207" s="55"/>
      <c r="O207" s="58"/>
      <c r="P207" s="58"/>
      <c r="Q207" s="58"/>
      <c r="R207" s="58"/>
      <c r="S207" s="58"/>
      <c r="T207" s="58"/>
      <c r="U207" s="58"/>
      <c r="V207" s="58"/>
      <c r="W207" s="58"/>
      <c r="X207" s="58"/>
    </row>
    <row r="208" spans="2:24" s="110" customFormat="1" ht="15" hidden="1" customHeight="1" x14ac:dyDescent="0.4">
      <c r="B208" s="58"/>
      <c r="C208" s="55"/>
      <c r="D208" s="113"/>
      <c r="E208" s="123"/>
      <c r="F208" s="447"/>
      <c r="G208" s="448"/>
      <c r="H208" s="448"/>
      <c r="I208" s="124"/>
      <c r="J208" s="57"/>
      <c r="K208" s="57"/>
      <c r="L208" s="125"/>
      <c r="M208" s="57"/>
      <c r="N208" s="55"/>
      <c r="O208" s="58"/>
      <c r="P208" s="58"/>
      <c r="Q208" s="58"/>
      <c r="R208" s="58"/>
      <c r="S208" s="58"/>
      <c r="T208" s="58"/>
      <c r="U208" s="58"/>
      <c r="V208" s="58"/>
      <c r="W208" s="58"/>
      <c r="X208" s="58"/>
    </row>
    <row r="209" spans="2:24" s="110" customFormat="1" ht="15" hidden="1" customHeight="1" x14ac:dyDescent="0.4">
      <c r="B209" s="58"/>
      <c r="C209" s="55"/>
      <c r="D209" s="113"/>
      <c r="E209" s="123"/>
      <c r="F209" s="447"/>
      <c r="G209" s="448"/>
      <c r="H209" s="448"/>
      <c r="I209" s="124"/>
      <c r="J209" s="57"/>
      <c r="K209" s="57"/>
      <c r="L209" s="125"/>
      <c r="M209" s="57"/>
      <c r="N209" s="55"/>
      <c r="O209" s="58"/>
      <c r="P209" s="58"/>
      <c r="Q209" s="58"/>
      <c r="R209" s="58"/>
      <c r="S209" s="58"/>
      <c r="T209" s="58"/>
      <c r="U209" s="58"/>
      <c r="V209" s="58"/>
      <c r="W209" s="58"/>
      <c r="X209" s="58"/>
    </row>
    <row r="210" spans="2:24" s="110" customFormat="1" ht="15" hidden="1" customHeight="1" x14ac:dyDescent="0.4">
      <c r="B210" s="58"/>
      <c r="C210" s="55"/>
      <c r="D210" s="113"/>
      <c r="E210" s="123"/>
      <c r="F210" s="447"/>
      <c r="G210" s="448"/>
      <c r="H210" s="448"/>
      <c r="I210" s="124"/>
      <c r="J210" s="57"/>
      <c r="K210" s="57"/>
      <c r="L210" s="125"/>
      <c r="M210" s="57"/>
      <c r="N210" s="55"/>
      <c r="O210" s="58"/>
      <c r="P210" s="58"/>
      <c r="Q210" s="58"/>
      <c r="R210" s="58"/>
      <c r="S210" s="58"/>
      <c r="T210" s="58"/>
      <c r="U210" s="58"/>
      <c r="V210" s="58"/>
      <c r="W210" s="58"/>
      <c r="X210" s="58"/>
    </row>
    <row r="211" spans="2:24" s="110" customFormat="1" ht="15" hidden="1" customHeight="1" x14ac:dyDescent="0.4">
      <c r="B211" s="58"/>
      <c r="C211" s="55"/>
      <c r="D211" s="113"/>
      <c r="E211" s="123"/>
      <c r="F211" s="447"/>
      <c r="G211" s="448"/>
      <c r="H211" s="448"/>
      <c r="I211" s="124"/>
      <c r="J211" s="57"/>
      <c r="K211" s="57"/>
      <c r="L211" s="125"/>
      <c r="M211" s="57"/>
      <c r="N211" s="55"/>
      <c r="O211" s="58"/>
      <c r="P211" s="58"/>
      <c r="Q211" s="58"/>
      <c r="R211" s="58"/>
      <c r="S211" s="58"/>
      <c r="T211" s="58"/>
      <c r="U211" s="58"/>
      <c r="V211" s="58"/>
      <c r="W211" s="58"/>
      <c r="X211" s="58"/>
    </row>
    <row r="212" spans="2:24" s="110" customFormat="1" ht="15" hidden="1" customHeight="1" x14ac:dyDescent="0.4">
      <c r="B212" s="58"/>
      <c r="C212" s="55"/>
      <c r="D212" s="113"/>
      <c r="E212" s="123"/>
      <c r="F212" s="447"/>
      <c r="G212" s="448"/>
      <c r="H212" s="448"/>
      <c r="I212" s="124"/>
      <c r="J212" s="57"/>
      <c r="K212" s="57"/>
      <c r="L212" s="125"/>
      <c r="M212" s="57"/>
      <c r="N212" s="55"/>
      <c r="O212" s="58"/>
      <c r="P212" s="58"/>
      <c r="Q212" s="58"/>
      <c r="R212" s="58"/>
      <c r="S212" s="58"/>
      <c r="T212" s="58"/>
      <c r="U212" s="58"/>
      <c r="V212" s="58"/>
      <c r="W212" s="58"/>
      <c r="X212" s="58"/>
    </row>
    <row r="213" spans="2:24" s="110" customFormat="1" ht="15" hidden="1" customHeight="1" x14ac:dyDescent="0.4">
      <c r="B213" s="58"/>
      <c r="C213" s="55"/>
      <c r="D213" s="113"/>
      <c r="E213" s="123"/>
      <c r="F213" s="447"/>
      <c r="G213" s="448"/>
      <c r="H213" s="448"/>
      <c r="I213" s="124"/>
      <c r="J213" s="57"/>
      <c r="K213" s="57"/>
      <c r="L213" s="125"/>
      <c r="M213" s="57"/>
      <c r="N213" s="55"/>
      <c r="O213" s="58"/>
      <c r="P213" s="58"/>
      <c r="Q213" s="58"/>
      <c r="R213" s="58"/>
      <c r="S213" s="58"/>
      <c r="T213" s="58"/>
      <c r="U213" s="58"/>
      <c r="V213" s="58"/>
      <c r="W213" s="58"/>
      <c r="X213" s="58"/>
    </row>
    <row r="214" spans="2:24" s="110" customFormat="1" ht="15" hidden="1" customHeight="1" x14ac:dyDescent="0.4">
      <c r="B214" s="58"/>
      <c r="C214" s="55"/>
      <c r="D214" s="113"/>
      <c r="E214" s="123"/>
      <c r="F214" s="447"/>
      <c r="G214" s="448"/>
      <c r="H214" s="448"/>
      <c r="I214" s="124"/>
      <c r="J214" s="57"/>
      <c r="K214" s="57"/>
      <c r="L214" s="125"/>
      <c r="M214" s="57"/>
      <c r="N214" s="55"/>
      <c r="O214" s="58"/>
      <c r="P214" s="58"/>
      <c r="Q214" s="58"/>
      <c r="R214" s="58"/>
      <c r="S214" s="58"/>
      <c r="T214" s="58"/>
      <c r="U214" s="58"/>
      <c r="V214" s="58"/>
      <c r="W214" s="58"/>
      <c r="X214" s="58"/>
    </row>
    <row r="215" spans="2:24" s="110" customFormat="1" ht="15" hidden="1" customHeight="1" x14ac:dyDescent="0.4">
      <c r="B215" s="58"/>
      <c r="C215" s="55"/>
      <c r="D215" s="113"/>
      <c r="E215" s="123"/>
      <c r="F215" s="447"/>
      <c r="G215" s="448"/>
      <c r="H215" s="448"/>
      <c r="I215" s="124"/>
      <c r="J215" s="57"/>
      <c r="K215" s="57"/>
      <c r="L215" s="125"/>
      <c r="M215" s="57"/>
      <c r="N215" s="55"/>
      <c r="O215" s="58"/>
      <c r="P215" s="58"/>
      <c r="Q215" s="58"/>
      <c r="R215" s="58"/>
      <c r="S215" s="58"/>
      <c r="T215" s="58"/>
      <c r="U215" s="58"/>
      <c r="V215" s="58"/>
      <c r="W215" s="58"/>
      <c r="X215" s="58"/>
    </row>
    <row r="216" spans="2:24" s="110" customFormat="1" ht="15" hidden="1" customHeight="1" x14ac:dyDescent="0.4">
      <c r="B216" s="58"/>
      <c r="C216" s="55"/>
      <c r="D216" s="113"/>
      <c r="E216" s="123"/>
      <c r="F216" s="447"/>
      <c r="G216" s="448"/>
      <c r="H216" s="448"/>
      <c r="I216" s="124"/>
      <c r="J216" s="57"/>
      <c r="K216" s="57"/>
      <c r="L216" s="125"/>
      <c r="M216" s="57"/>
      <c r="N216" s="55"/>
      <c r="O216" s="58"/>
      <c r="P216" s="58"/>
      <c r="Q216" s="58"/>
      <c r="R216" s="58"/>
      <c r="S216" s="58"/>
      <c r="T216" s="58"/>
      <c r="U216" s="58"/>
      <c r="V216" s="58"/>
      <c r="W216" s="58"/>
      <c r="X216" s="58"/>
    </row>
    <row r="217" spans="2:24" s="110" customFormat="1" ht="15" hidden="1" customHeight="1" x14ac:dyDescent="0.4">
      <c r="B217" s="58"/>
      <c r="C217" s="55"/>
      <c r="D217" s="113"/>
      <c r="E217" s="123"/>
      <c r="F217" s="447"/>
      <c r="G217" s="448"/>
      <c r="H217" s="448"/>
      <c r="I217" s="124"/>
      <c r="J217" s="57"/>
      <c r="K217" s="57"/>
      <c r="L217" s="125"/>
      <c r="M217" s="57"/>
      <c r="N217" s="55"/>
      <c r="O217" s="58"/>
      <c r="P217" s="58"/>
      <c r="Q217" s="58"/>
      <c r="R217" s="58"/>
      <c r="S217" s="58"/>
      <c r="T217" s="58"/>
      <c r="U217" s="58"/>
      <c r="V217" s="58"/>
      <c r="W217" s="58"/>
      <c r="X217" s="58"/>
    </row>
    <row r="218" spans="2:24" s="110" customFormat="1" ht="15" hidden="1" customHeight="1" x14ac:dyDescent="0.4">
      <c r="B218" s="58"/>
      <c r="C218" s="55"/>
      <c r="D218" s="113"/>
      <c r="E218" s="123"/>
      <c r="F218" s="447"/>
      <c r="G218" s="448"/>
      <c r="H218" s="448"/>
      <c r="I218" s="124"/>
      <c r="J218" s="57"/>
      <c r="K218" s="57"/>
      <c r="L218" s="125"/>
      <c r="M218" s="57"/>
      <c r="N218" s="55"/>
      <c r="O218" s="58"/>
      <c r="P218" s="58"/>
      <c r="Q218" s="58"/>
      <c r="R218" s="58"/>
      <c r="S218" s="58"/>
      <c r="T218" s="58"/>
      <c r="U218" s="58"/>
      <c r="V218" s="58"/>
      <c r="W218" s="58"/>
      <c r="X218" s="58"/>
    </row>
    <row r="219" spans="2:24" s="110" customFormat="1" ht="15" hidden="1" customHeight="1" x14ac:dyDescent="0.4">
      <c r="B219" s="58"/>
      <c r="C219" s="55"/>
      <c r="D219" s="113"/>
      <c r="E219" s="123"/>
      <c r="F219" s="447"/>
      <c r="G219" s="448"/>
      <c r="H219" s="448"/>
      <c r="I219" s="124"/>
      <c r="J219" s="57"/>
      <c r="K219" s="57"/>
      <c r="L219" s="125"/>
      <c r="M219" s="57"/>
      <c r="N219" s="55"/>
      <c r="O219" s="58"/>
      <c r="P219" s="58"/>
      <c r="Q219" s="58"/>
      <c r="R219" s="58"/>
      <c r="S219" s="58"/>
      <c r="T219" s="58"/>
      <c r="U219" s="58"/>
      <c r="V219" s="58"/>
      <c r="W219" s="58"/>
      <c r="X219" s="58"/>
    </row>
    <row r="220" spans="2:24" s="110" customFormat="1" ht="15" hidden="1" customHeight="1" x14ac:dyDescent="0.4">
      <c r="B220" s="58"/>
      <c r="C220" s="55"/>
      <c r="D220" s="113"/>
      <c r="E220" s="123"/>
      <c r="F220" s="447"/>
      <c r="G220" s="448"/>
      <c r="H220" s="448"/>
      <c r="I220" s="124"/>
      <c r="J220" s="57"/>
      <c r="K220" s="57"/>
      <c r="L220" s="125"/>
      <c r="M220" s="57"/>
      <c r="N220" s="55"/>
      <c r="O220" s="58"/>
      <c r="P220" s="58"/>
      <c r="Q220" s="58"/>
      <c r="R220" s="58"/>
      <c r="S220" s="58"/>
      <c r="T220" s="58"/>
      <c r="U220" s="58"/>
      <c r="V220" s="58"/>
      <c r="W220" s="58"/>
      <c r="X220" s="58"/>
    </row>
    <row r="221" spans="2:24" s="110" customFormat="1" ht="15" hidden="1" customHeight="1" x14ac:dyDescent="0.4">
      <c r="B221" s="58"/>
      <c r="C221" s="55"/>
      <c r="D221" s="113"/>
      <c r="E221" s="123"/>
      <c r="F221" s="447"/>
      <c r="G221" s="448"/>
      <c r="H221" s="448"/>
      <c r="I221" s="124"/>
      <c r="J221" s="57"/>
      <c r="K221" s="57"/>
      <c r="L221" s="125"/>
      <c r="M221" s="57"/>
      <c r="N221" s="55"/>
      <c r="O221" s="58"/>
      <c r="P221" s="58"/>
      <c r="Q221" s="58"/>
      <c r="R221" s="58"/>
      <c r="S221" s="58"/>
      <c r="T221" s="58"/>
      <c r="U221" s="58"/>
      <c r="V221" s="58"/>
      <c r="W221" s="58"/>
      <c r="X221" s="58"/>
    </row>
    <row r="222" spans="2:24" s="110" customFormat="1" ht="15" hidden="1" customHeight="1" x14ac:dyDescent="0.4">
      <c r="B222" s="58"/>
      <c r="C222" s="55"/>
      <c r="D222" s="113"/>
      <c r="E222" s="123"/>
      <c r="F222" s="447"/>
      <c r="G222" s="448"/>
      <c r="H222" s="448"/>
      <c r="I222" s="124"/>
      <c r="J222" s="57"/>
      <c r="K222" s="57"/>
      <c r="L222" s="125"/>
      <c r="M222" s="57"/>
      <c r="N222" s="55"/>
      <c r="O222" s="58"/>
      <c r="P222" s="58"/>
      <c r="Q222" s="58"/>
      <c r="R222" s="58"/>
      <c r="S222" s="58"/>
      <c r="T222" s="58"/>
      <c r="U222" s="58"/>
      <c r="V222" s="58"/>
      <c r="W222" s="58"/>
      <c r="X222" s="58"/>
    </row>
    <row r="223" spans="2:24" s="110" customFormat="1" ht="15" hidden="1" customHeight="1" x14ac:dyDescent="0.4">
      <c r="B223" s="58"/>
      <c r="C223" s="55"/>
      <c r="D223" s="113"/>
      <c r="E223" s="123"/>
      <c r="F223" s="447"/>
      <c r="G223" s="448"/>
      <c r="H223" s="448"/>
      <c r="I223" s="124"/>
      <c r="J223" s="57"/>
      <c r="K223" s="57"/>
      <c r="L223" s="125"/>
      <c r="M223" s="57"/>
      <c r="N223" s="55"/>
      <c r="O223" s="58"/>
      <c r="P223" s="58"/>
      <c r="Q223" s="58"/>
      <c r="R223" s="58"/>
      <c r="S223" s="58"/>
      <c r="T223" s="58"/>
      <c r="U223" s="58"/>
      <c r="V223" s="58"/>
      <c r="W223" s="58"/>
      <c r="X223" s="58"/>
    </row>
    <row r="224" spans="2:24" s="110" customFormat="1" ht="15" hidden="1" customHeight="1" x14ac:dyDescent="0.4">
      <c r="B224" s="58"/>
      <c r="C224" s="55"/>
      <c r="D224" s="113"/>
      <c r="E224" s="123"/>
      <c r="F224" s="447"/>
      <c r="G224" s="448"/>
      <c r="H224" s="448"/>
      <c r="I224" s="124"/>
      <c r="J224" s="57"/>
      <c r="K224" s="57"/>
      <c r="L224" s="125"/>
      <c r="M224" s="57"/>
      <c r="N224" s="55"/>
      <c r="O224" s="58"/>
      <c r="P224" s="58"/>
      <c r="Q224" s="58"/>
      <c r="R224" s="58"/>
      <c r="S224" s="58"/>
      <c r="T224" s="58"/>
      <c r="U224" s="58"/>
      <c r="V224" s="58"/>
      <c r="W224" s="58"/>
      <c r="X224" s="58"/>
    </row>
    <row r="225" spans="2:24" s="110" customFormat="1" ht="15" hidden="1" customHeight="1" x14ac:dyDescent="0.4">
      <c r="B225" s="58"/>
      <c r="C225" s="55"/>
      <c r="D225" s="113"/>
      <c r="E225" s="123"/>
      <c r="F225" s="447"/>
      <c r="G225" s="448"/>
      <c r="H225" s="448"/>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447"/>
      <c r="G226" s="448"/>
      <c r="H226" s="448"/>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447"/>
      <c r="G227" s="448"/>
      <c r="H227" s="448"/>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447"/>
      <c r="G228" s="448"/>
      <c r="H228" s="448"/>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447"/>
      <c r="G229" s="448"/>
      <c r="H229" s="448"/>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447"/>
      <c r="G230" s="448"/>
      <c r="H230" s="448"/>
      <c r="I230" s="124"/>
      <c r="J230" s="57"/>
      <c r="K230" s="57"/>
      <c r="L230" s="125"/>
      <c r="M230" s="57"/>
      <c r="N230" s="55"/>
      <c r="O230" s="58"/>
      <c r="P230" s="58"/>
      <c r="Q230" s="58"/>
      <c r="R230" s="58"/>
      <c r="S230" s="58"/>
      <c r="T230" s="58"/>
      <c r="U230" s="58"/>
      <c r="V230" s="58"/>
      <c r="W230" s="58"/>
      <c r="X230" s="58"/>
    </row>
    <row r="231" spans="2:24" s="110" customFormat="1" ht="15" hidden="1" customHeight="1" x14ac:dyDescent="0.4">
      <c r="B231" s="58"/>
      <c r="C231" s="55"/>
      <c r="D231" s="113"/>
      <c r="E231" s="123"/>
      <c r="F231" s="447"/>
      <c r="G231" s="448"/>
      <c r="H231" s="448"/>
      <c r="I231" s="124"/>
      <c r="J231" s="57"/>
      <c r="K231" s="57"/>
      <c r="L231" s="125"/>
      <c r="M231" s="57"/>
      <c r="N231" s="55"/>
      <c r="O231" s="58"/>
      <c r="P231" s="58"/>
      <c r="Q231" s="58"/>
      <c r="R231" s="58"/>
      <c r="S231" s="58"/>
      <c r="T231" s="58"/>
      <c r="U231" s="58"/>
      <c r="V231" s="58"/>
      <c r="W231" s="58"/>
      <c r="X231" s="58"/>
    </row>
    <row r="232" spans="2:24" s="110" customFormat="1" ht="15" hidden="1" customHeight="1" x14ac:dyDescent="0.4">
      <c r="B232" s="58"/>
      <c r="C232" s="55"/>
      <c r="D232" s="113"/>
      <c r="E232" s="123"/>
      <c r="F232" s="447"/>
      <c r="G232" s="448"/>
      <c r="H232" s="448"/>
      <c r="I232" s="124"/>
      <c r="J232" s="57"/>
      <c r="K232" s="57"/>
      <c r="L232" s="125"/>
      <c r="M232" s="57"/>
      <c r="N232" s="55"/>
      <c r="O232" s="58"/>
      <c r="P232" s="58"/>
      <c r="Q232" s="58"/>
      <c r="R232" s="58"/>
      <c r="S232" s="58"/>
      <c r="T232" s="58"/>
      <c r="U232" s="58"/>
      <c r="V232" s="58"/>
      <c r="W232" s="58"/>
      <c r="X232" s="58"/>
    </row>
    <row r="233" spans="2:24" s="110" customFormat="1" ht="15" hidden="1" customHeight="1" x14ac:dyDescent="0.4">
      <c r="B233" s="58"/>
      <c r="C233" s="55"/>
      <c r="D233" s="113"/>
      <c r="E233" s="123"/>
      <c r="F233" s="447"/>
      <c r="G233" s="448"/>
      <c r="H233" s="448"/>
      <c r="I233" s="124"/>
      <c r="J233" s="57"/>
      <c r="K233" s="57"/>
      <c r="L233" s="125"/>
      <c r="M233" s="57"/>
      <c r="N233" s="55"/>
      <c r="O233" s="58"/>
      <c r="P233" s="58"/>
      <c r="Q233" s="58"/>
      <c r="R233" s="58"/>
      <c r="S233" s="58"/>
      <c r="T233" s="58"/>
      <c r="U233" s="58"/>
      <c r="V233" s="58"/>
      <c r="W233" s="58"/>
      <c r="X233" s="58"/>
    </row>
    <row r="234" spans="2:24" s="110" customFormat="1" ht="15" hidden="1" customHeight="1" x14ac:dyDescent="0.4">
      <c r="B234" s="58"/>
      <c r="C234" s="55"/>
      <c r="D234" s="113"/>
      <c r="E234" s="123"/>
      <c r="F234" s="447"/>
      <c r="G234" s="448"/>
      <c r="H234" s="448"/>
      <c r="I234" s="124"/>
      <c r="J234" s="57"/>
      <c r="K234" s="57"/>
      <c r="L234" s="125"/>
      <c r="M234" s="57"/>
      <c r="N234" s="55"/>
      <c r="O234" s="58"/>
      <c r="P234" s="58"/>
      <c r="Q234" s="58"/>
      <c r="R234" s="58"/>
      <c r="S234" s="58"/>
      <c r="T234" s="58"/>
      <c r="U234" s="58"/>
      <c r="V234" s="58"/>
      <c r="W234" s="58"/>
      <c r="X234" s="58"/>
    </row>
    <row r="235" spans="2:24" s="110" customFormat="1" ht="15" hidden="1" customHeight="1" x14ac:dyDescent="0.4">
      <c r="B235" s="58"/>
      <c r="C235" s="55"/>
      <c r="D235" s="113"/>
      <c r="E235" s="123"/>
      <c r="F235" s="447"/>
      <c r="G235" s="448"/>
      <c r="H235" s="448"/>
      <c r="I235" s="124"/>
      <c r="J235" s="57"/>
      <c r="K235" s="57"/>
      <c r="L235" s="125"/>
      <c r="M235" s="57"/>
      <c r="N235" s="55"/>
      <c r="O235" s="58"/>
      <c r="P235" s="58"/>
      <c r="Q235" s="58"/>
      <c r="R235" s="58"/>
      <c r="S235" s="58"/>
      <c r="T235" s="58"/>
      <c r="U235" s="58"/>
      <c r="V235" s="58"/>
      <c r="W235" s="58"/>
      <c r="X235" s="58"/>
    </row>
    <row r="236" spans="2:24" s="110" customFormat="1" ht="15" hidden="1" customHeight="1" x14ac:dyDescent="0.4">
      <c r="B236" s="58"/>
      <c r="C236" s="55"/>
      <c r="D236" s="113"/>
      <c r="E236" s="123"/>
      <c r="F236" s="447"/>
      <c r="G236" s="448"/>
      <c r="H236" s="448"/>
      <c r="I236" s="124"/>
      <c r="J236" s="57"/>
      <c r="K236" s="57"/>
      <c r="L236" s="125"/>
      <c r="M236" s="57"/>
      <c r="N236" s="55"/>
      <c r="O236" s="58"/>
      <c r="P236" s="58"/>
      <c r="Q236" s="58"/>
      <c r="R236" s="58"/>
      <c r="S236" s="58"/>
      <c r="T236" s="58"/>
      <c r="U236" s="58"/>
      <c r="V236" s="58"/>
      <c r="W236" s="58"/>
      <c r="X236" s="58"/>
    </row>
    <row r="237" spans="2:24" s="110" customFormat="1" ht="15" hidden="1" customHeight="1" x14ac:dyDescent="0.4">
      <c r="B237" s="58"/>
      <c r="C237" s="55"/>
      <c r="D237" s="113"/>
      <c r="E237" s="123"/>
      <c r="F237" s="447"/>
      <c r="G237" s="448"/>
      <c r="H237" s="448"/>
      <c r="I237" s="124"/>
      <c r="J237" s="57"/>
      <c r="K237" s="57"/>
      <c r="L237" s="125"/>
      <c r="M237" s="57"/>
      <c r="N237" s="55"/>
      <c r="O237" s="58"/>
      <c r="P237" s="58"/>
      <c r="Q237" s="58"/>
      <c r="R237" s="58"/>
      <c r="S237" s="58"/>
      <c r="T237" s="58"/>
      <c r="U237" s="58"/>
      <c r="V237" s="58"/>
      <c r="W237" s="58"/>
      <c r="X237" s="58"/>
    </row>
    <row r="238" spans="2:24" s="110" customFormat="1" ht="15" hidden="1" customHeight="1" x14ac:dyDescent="0.4">
      <c r="B238" s="58"/>
      <c r="C238" s="55"/>
      <c r="D238" s="113"/>
      <c r="E238" s="123"/>
      <c r="F238" s="447"/>
      <c r="G238" s="448"/>
      <c r="H238" s="448"/>
      <c r="I238" s="124"/>
      <c r="J238" s="57"/>
      <c r="K238" s="57"/>
      <c r="L238" s="125"/>
      <c r="M238" s="57"/>
      <c r="N238" s="55"/>
      <c r="O238" s="58"/>
      <c r="P238" s="58"/>
      <c r="Q238" s="58"/>
      <c r="R238" s="58"/>
      <c r="S238" s="58"/>
      <c r="T238" s="58"/>
      <c r="U238" s="58"/>
      <c r="V238" s="58"/>
      <c r="W238" s="58"/>
      <c r="X238" s="58"/>
    </row>
    <row r="239" spans="2:24" s="110" customFormat="1" ht="15" hidden="1" customHeight="1" x14ac:dyDescent="0.4">
      <c r="B239" s="58"/>
      <c r="C239" s="55"/>
      <c r="D239" s="113"/>
      <c r="E239" s="123"/>
      <c r="F239" s="447"/>
      <c r="G239" s="448"/>
      <c r="H239" s="448"/>
      <c r="I239" s="124"/>
      <c r="J239" s="57"/>
      <c r="K239" s="57"/>
      <c r="L239" s="125"/>
      <c r="M239" s="57"/>
      <c r="N239" s="55"/>
      <c r="O239" s="58"/>
      <c r="P239" s="58"/>
      <c r="Q239" s="58"/>
      <c r="R239" s="58"/>
      <c r="S239" s="58"/>
      <c r="T239" s="58"/>
      <c r="U239" s="58"/>
      <c r="V239" s="58"/>
      <c r="W239" s="58"/>
      <c r="X239" s="58"/>
    </row>
    <row r="240" spans="2:24" s="110" customFormat="1" ht="15" hidden="1" customHeight="1" x14ac:dyDescent="0.4">
      <c r="B240" s="58"/>
      <c r="C240" s="55"/>
      <c r="D240" s="113"/>
      <c r="E240" s="123"/>
      <c r="F240" s="447"/>
      <c r="G240" s="448"/>
      <c r="H240" s="448"/>
      <c r="I240" s="124"/>
      <c r="J240" s="57"/>
      <c r="K240" s="57"/>
      <c r="L240" s="125"/>
      <c r="M240" s="57"/>
      <c r="N240" s="55"/>
      <c r="O240" s="58"/>
      <c r="P240" s="58"/>
      <c r="Q240" s="58"/>
      <c r="R240" s="58"/>
      <c r="S240" s="58"/>
      <c r="T240" s="58"/>
      <c r="U240" s="58"/>
      <c r="V240" s="58"/>
      <c r="W240" s="58"/>
      <c r="X240" s="58"/>
    </row>
    <row r="241" spans="2:24" s="110" customFormat="1" ht="15" hidden="1" customHeight="1" x14ac:dyDescent="0.4">
      <c r="B241" s="58"/>
      <c r="C241" s="55"/>
      <c r="D241" s="113"/>
      <c r="E241" s="123"/>
      <c r="F241" s="447"/>
      <c r="G241" s="448"/>
      <c r="H241" s="448"/>
      <c r="I241" s="124"/>
      <c r="J241" s="57"/>
      <c r="K241" s="57"/>
      <c r="L241" s="125"/>
      <c r="M241" s="57"/>
      <c r="N241" s="55"/>
      <c r="O241" s="58"/>
      <c r="P241" s="58"/>
      <c r="Q241" s="58"/>
      <c r="R241" s="58"/>
      <c r="S241" s="58"/>
      <c r="T241" s="58"/>
      <c r="U241" s="58"/>
      <c r="V241" s="58"/>
      <c r="W241" s="58"/>
      <c r="X241" s="58"/>
    </row>
    <row r="242" spans="2:24" s="110" customFormat="1" ht="15" hidden="1" customHeight="1" x14ac:dyDescent="0.4">
      <c r="B242" s="58"/>
      <c r="C242" s="55"/>
      <c r="D242" s="113"/>
      <c r="E242" s="123"/>
      <c r="F242" s="447"/>
      <c r="G242" s="448"/>
      <c r="H242" s="448"/>
      <c r="I242" s="124"/>
      <c r="J242" s="57"/>
      <c r="K242" s="57"/>
      <c r="L242" s="125"/>
      <c r="M242" s="57"/>
      <c r="N242" s="55"/>
      <c r="O242" s="58"/>
      <c r="P242" s="58"/>
      <c r="Q242" s="58"/>
      <c r="R242" s="58"/>
      <c r="S242" s="58"/>
      <c r="T242" s="58"/>
      <c r="U242" s="58"/>
      <c r="V242" s="58"/>
      <c r="W242" s="58"/>
      <c r="X242" s="58"/>
    </row>
    <row r="243" spans="2:24" s="110" customFormat="1" ht="15" hidden="1" customHeight="1" x14ac:dyDescent="0.4">
      <c r="B243" s="58"/>
      <c r="C243" s="55"/>
      <c r="D243" s="113"/>
      <c r="E243" s="123"/>
      <c r="F243" s="447"/>
      <c r="G243" s="448"/>
      <c r="H243" s="448"/>
      <c r="I243" s="124"/>
      <c r="J243" s="57"/>
      <c r="K243" s="57"/>
      <c r="L243" s="125"/>
      <c r="M243" s="57"/>
      <c r="N243" s="55"/>
      <c r="O243" s="58"/>
      <c r="P243" s="58"/>
      <c r="Q243" s="58"/>
      <c r="R243" s="58"/>
      <c r="S243" s="58"/>
      <c r="T243" s="58"/>
      <c r="U243" s="58"/>
      <c r="V243" s="58"/>
      <c r="W243" s="58"/>
      <c r="X243" s="58"/>
    </row>
    <row r="244" spans="2:24" s="110" customFormat="1" ht="15" hidden="1" customHeight="1" x14ac:dyDescent="0.4">
      <c r="B244" s="58"/>
      <c r="C244" s="55"/>
      <c r="D244" s="113"/>
      <c r="E244" s="123"/>
      <c r="F244" s="447"/>
      <c r="G244" s="448"/>
      <c r="H244" s="448"/>
      <c r="I244" s="124"/>
      <c r="J244" s="57"/>
      <c r="K244" s="57"/>
      <c r="L244" s="125"/>
      <c r="M244" s="57"/>
      <c r="N244" s="55"/>
      <c r="O244" s="58"/>
      <c r="P244" s="58"/>
      <c r="Q244" s="58"/>
      <c r="R244" s="58"/>
      <c r="S244" s="58"/>
      <c r="T244" s="58"/>
      <c r="U244" s="58"/>
      <c r="V244" s="58"/>
      <c r="W244" s="58"/>
      <c r="X244" s="58"/>
    </row>
    <row r="245" spans="2:24" s="110" customFormat="1" ht="15" hidden="1" customHeight="1" x14ac:dyDescent="0.4">
      <c r="B245" s="58"/>
      <c r="C245" s="55"/>
      <c r="D245" s="113"/>
      <c r="E245" s="123"/>
      <c r="F245" s="447"/>
      <c r="G245" s="448"/>
      <c r="H245" s="448"/>
      <c r="I245" s="124"/>
      <c r="J245" s="57"/>
      <c r="K245" s="57"/>
      <c r="L245" s="125"/>
      <c r="M245" s="57"/>
      <c r="N245" s="55"/>
      <c r="O245" s="58"/>
      <c r="P245" s="58"/>
      <c r="Q245" s="58"/>
      <c r="R245" s="58"/>
      <c r="S245" s="58"/>
      <c r="T245" s="58"/>
      <c r="U245" s="58"/>
      <c r="V245" s="58"/>
      <c r="W245" s="58"/>
      <c r="X245" s="58"/>
    </row>
    <row r="246" spans="2:24" s="110" customFormat="1" ht="15" hidden="1" customHeight="1" x14ac:dyDescent="0.4">
      <c r="B246" s="58"/>
      <c r="C246" s="55"/>
      <c r="D246" s="113"/>
      <c r="E246" s="123"/>
      <c r="F246" s="447"/>
      <c r="G246" s="448"/>
      <c r="H246" s="448"/>
      <c r="I246" s="124"/>
      <c r="J246" s="57"/>
      <c r="K246" s="57"/>
      <c r="L246" s="125"/>
      <c r="M246" s="57"/>
      <c r="N246" s="55"/>
      <c r="O246" s="58"/>
      <c r="P246" s="58"/>
      <c r="Q246" s="58"/>
      <c r="R246" s="58"/>
      <c r="S246" s="58"/>
      <c r="T246" s="58"/>
      <c r="U246" s="58"/>
      <c r="V246" s="58"/>
      <c r="W246" s="58"/>
      <c r="X246" s="58"/>
    </row>
    <row r="247" spans="2:24" s="110" customFormat="1" ht="15" hidden="1" customHeight="1" x14ac:dyDescent="0.4">
      <c r="B247" s="58"/>
      <c r="C247" s="55"/>
      <c r="D247" s="113"/>
      <c r="E247" s="123"/>
      <c r="F247" s="447"/>
      <c r="G247" s="448"/>
      <c r="H247" s="448"/>
      <c r="I247" s="124"/>
      <c r="J247" s="57"/>
      <c r="K247" s="57"/>
      <c r="L247" s="125"/>
      <c r="M247" s="57"/>
      <c r="N247" s="55"/>
      <c r="O247" s="58"/>
      <c r="P247" s="58"/>
      <c r="Q247" s="58"/>
      <c r="R247" s="58"/>
      <c r="S247" s="58"/>
      <c r="T247" s="58"/>
      <c r="U247" s="58"/>
      <c r="V247" s="58"/>
      <c r="W247" s="58"/>
      <c r="X247" s="58"/>
    </row>
    <row r="248" spans="2:24" s="110" customFormat="1" ht="15" hidden="1" customHeight="1" x14ac:dyDescent="0.4">
      <c r="B248" s="58"/>
      <c r="C248" s="55"/>
      <c r="D248" s="113"/>
      <c r="E248" s="123"/>
      <c r="F248" s="447"/>
      <c r="G248" s="448"/>
      <c r="H248" s="448"/>
      <c r="I248" s="124"/>
      <c r="J248" s="57"/>
      <c r="K248" s="57"/>
      <c r="L248" s="125"/>
      <c r="M248" s="57"/>
      <c r="N248" s="55"/>
      <c r="O248" s="58"/>
      <c r="P248" s="58"/>
      <c r="Q248" s="58"/>
      <c r="R248" s="58"/>
      <c r="S248" s="58"/>
      <c r="T248" s="58"/>
      <c r="U248" s="58"/>
      <c r="V248" s="58"/>
      <c r="W248" s="58"/>
      <c r="X248" s="58"/>
    </row>
    <row r="249" spans="2:24" s="110" customFormat="1" ht="15" hidden="1" customHeight="1" x14ac:dyDescent="0.4">
      <c r="B249" s="58"/>
      <c r="C249" s="55"/>
      <c r="D249" s="113"/>
      <c r="E249" s="123"/>
      <c r="F249" s="447"/>
      <c r="G249" s="448"/>
      <c r="H249" s="448"/>
      <c r="I249" s="124"/>
      <c r="J249" s="57"/>
      <c r="K249" s="57"/>
      <c r="L249" s="125"/>
      <c r="M249" s="57"/>
      <c r="N249" s="55"/>
      <c r="O249" s="58"/>
      <c r="P249" s="58"/>
      <c r="Q249" s="58"/>
      <c r="R249" s="58"/>
      <c r="S249" s="58"/>
      <c r="T249" s="58"/>
      <c r="U249" s="58"/>
      <c r="V249" s="58"/>
      <c r="W249" s="58"/>
      <c r="X249" s="58"/>
    </row>
    <row r="250" spans="2:24" s="110" customFormat="1" ht="15" hidden="1" customHeight="1" x14ac:dyDescent="0.4">
      <c r="B250" s="58"/>
      <c r="C250" s="55"/>
      <c r="D250" s="113"/>
      <c r="E250" s="123"/>
      <c r="F250" s="447"/>
      <c r="G250" s="448"/>
      <c r="H250" s="448"/>
      <c r="I250" s="124"/>
      <c r="J250" s="57"/>
      <c r="K250" s="57"/>
      <c r="L250" s="125"/>
      <c r="M250" s="57"/>
      <c r="N250" s="55"/>
      <c r="O250" s="58"/>
      <c r="P250" s="58"/>
      <c r="Q250" s="58"/>
      <c r="R250" s="58"/>
      <c r="S250" s="58"/>
      <c r="T250" s="58"/>
      <c r="U250" s="58"/>
      <c r="V250" s="58"/>
      <c r="W250" s="58"/>
      <c r="X250" s="58"/>
    </row>
    <row r="251" spans="2:24" s="110" customFormat="1" ht="15" hidden="1" customHeight="1" x14ac:dyDescent="0.4">
      <c r="B251" s="58"/>
      <c r="C251" s="55"/>
      <c r="D251" s="113"/>
      <c r="E251" s="123"/>
      <c r="F251" s="447"/>
      <c r="G251" s="448"/>
      <c r="H251" s="448"/>
      <c r="I251" s="124"/>
      <c r="J251" s="57"/>
      <c r="K251" s="57"/>
      <c r="L251" s="125"/>
      <c r="M251" s="57"/>
      <c r="N251" s="55"/>
      <c r="O251" s="58"/>
      <c r="P251" s="58"/>
      <c r="Q251" s="58"/>
      <c r="R251" s="58"/>
      <c r="S251" s="58"/>
      <c r="T251" s="58"/>
      <c r="U251" s="58"/>
      <c r="V251" s="58"/>
      <c r="W251" s="58"/>
      <c r="X251" s="58"/>
    </row>
    <row r="252" spans="2:24" s="110" customFormat="1" ht="15" hidden="1" customHeight="1" x14ac:dyDescent="0.4">
      <c r="B252" s="58"/>
      <c r="C252" s="55"/>
      <c r="D252" s="113"/>
      <c r="E252" s="123"/>
      <c r="F252" s="447"/>
      <c r="G252" s="448"/>
      <c r="H252" s="448"/>
      <c r="I252" s="124"/>
      <c r="J252" s="57"/>
      <c r="K252" s="57"/>
      <c r="L252" s="125"/>
      <c r="M252" s="57"/>
      <c r="N252" s="55"/>
      <c r="O252" s="58"/>
      <c r="P252" s="58"/>
      <c r="Q252" s="58"/>
      <c r="R252" s="58"/>
      <c r="S252" s="58"/>
      <c r="T252" s="58"/>
      <c r="U252" s="58"/>
      <c r="V252" s="58"/>
      <c r="W252" s="58"/>
      <c r="X252" s="58"/>
    </row>
    <row r="253" spans="2:24" s="110" customFormat="1" ht="15" hidden="1" customHeight="1" x14ac:dyDescent="0.4">
      <c r="B253" s="58"/>
      <c r="C253" s="55"/>
      <c r="D253" s="113"/>
      <c r="E253" s="123"/>
      <c r="F253" s="447"/>
      <c r="G253" s="448"/>
      <c r="H253" s="448"/>
      <c r="I253" s="124"/>
      <c r="J253" s="57"/>
      <c r="K253" s="57"/>
      <c r="L253" s="125"/>
      <c r="M253" s="57"/>
      <c r="N253" s="55"/>
      <c r="O253" s="58"/>
      <c r="P253" s="58"/>
      <c r="Q253" s="58"/>
      <c r="R253" s="58"/>
      <c r="S253" s="58"/>
      <c r="T253" s="58"/>
      <c r="U253" s="58"/>
      <c r="V253" s="58"/>
      <c r="W253" s="58"/>
      <c r="X253" s="58"/>
    </row>
    <row r="254" spans="2:24" s="110" customFormat="1" ht="15" hidden="1" customHeight="1" x14ac:dyDescent="0.4">
      <c r="B254" s="58"/>
      <c r="C254" s="55"/>
      <c r="D254" s="113"/>
      <c r="E254" s="123"/>
      <c r="F254" s="447"/>
      <c r="G254" s="448"/>
      <c r="H254" s="448"/>
      <c r="I254" s="124"/>
      <c r="J254" s="57"/>
      <c r="K254" s="57"/>
      <c r="L254" s="125"/>
      <c r="M254" s="57"/>
      <c r="N254" s="55"/>
      <c r="O254" s="58"/>
      <c r="P254" s="58"/>
      <c r="Q254" s="58"/>
      <c r="R254" s="58"/>
      <c r="S254" s="58"/>
      <c r="T254" s="58"/>
      <c r="U254" s="58"/>
      <c r="V254" s="58"/>
      <c r="W254" s="58"/>
      <c r="X254" s="58"/>
    </row>
    <row r="255" spans="2:24" s="110" customFormat="1" ht="15" hidden="1" customHeight="1" x14ac:dyDescent="0.4">
      <c r="B255" s="58"/>
      <c r="C255" s="55"/>
      <c r="D255" s="113"/>
      <c r="E255" s="123"/>
      <c r="F255" s="447"/>
      <c r="G255" s="448"/>
      <c r="H255" s="448"/>
      <c r="I255" s="124"/>
      <c r="J255" s="57"/>
      <c r="K255" s="57"/>
      <c r="L255" s="125"/>
      <c r="M255" s="57"/>
      <c r="N255" s="55"/>
      <c r="O255" s="58"/>
      <c r="P255" s="58"/>
      <c r="Q255" s="58"/>
      <c r="R255" s="58"/>
      <c r="S255" s="58"/>
      <c r="T255" s="58"/>
      <c r="U255" s="58"/>
      <c r="V255" s="58"/>
      <c r="W255" s="58"/>
      <c r="X255" s="58"/>
    </row>
    <row r="256" spans="2:24" s="110" customFormat="1" ht="15" hidden="1" customHeight="1" x14ac:dyDescent="0.4">
      <c r="B256" s="58"/>
      <c r="C256" s="55"/>
      <c r="D256" s="113"/>
      <c r="E256" s="123"/>
      <c r="F256" s="447"/>
      <c r="G256" s="448"/>
      <c r="H256" s="448"/>
      <c r="I256" s="124"/>
      <c r="J256" s="57"/>
      <c r="K256" s="57"/>
      <c r="L256" s="125"/>
      <c r="M256" s="57"/>
      <c r="N256" s="55"/>
      <c r="O256" s="58"/>
      <c r="P256" s="58"/>
      <c r="Q256" s="58"/>
      <c r="R256" s="58"/>
      <c r="S256" s="58"/>
      <c r="T256" s="58"/>
      <c r="U256" s="58"/>
      <c r="V256" s="58"/>
      <c r="W256" s="58"/>
      <c r="X256" s="58"/>
    </row>
    <row r="257" spans="2:24" s="110" customFormat="1" ht="15" hidden="1" customHeight="1" x14ac:dyDescent="0.4">
      <c r="B257" s="58"/>
      <c r="C257" s="55"/>
      <c r="D257" s="113"/>
      <c r="E257" s="123"/>
      <c r="F257" s="447"/>
      <c r="G257" s="448"/>
      <c r="H257" s="448"/>
      <c r="I257" s="124"/>
      <c r="J257" s="57"/>
      <c r="K257" s="57"/>
      <c r="L257" s="125"/>
      <c r="M257" s="57"/>
      <c r="N257" s="55"/>
      <c r="O257" s="58"/>
      <c r="P257" s="58"/>
      <c r="Q257" s="58"/>
      <c r="R257" s="58"/>
      <c r="S257" s="58"/>
      <c r="T257" s="58"/>
      <c r="U257" s="58"/>
      <c r="V257" s="58"/>
      <c r="W257" s="58"/>
      <c r="X257" s="58"/>
    </row>
    <row r="258" spans="2:24" s="110" customFormat="1" ht="15" hidden="1" customHeight="1" x14ac:dyDescent="0.4">
      <c r="B258" s="58"/>
      <c r="C258" s="55"/>
      <c r="D258" s="113"/>
      <c r="E258" s="123"/>
      <c r="F258" s="447"/>
      <c r="G258" s="448"/>
      <c r="H258" s="448"/>
      <c r="I258" s="124"/>
      <c r="J258" s="57"/>
      <c r="K258" s="57"/>
      <c r="L258" s="125"/>
      <c r="M258" s="57"/>
      <c r="N258" s="55"/>
      <c r="O258" s="58"/>
      <c r="P258" s="58"/>
      <c r="Q258" s="58"/>
      <c r="R258" s="58"/>
      <c r="S258" s="58"/>
      <c r="T258" s="58"/>
      <c r="U258" s="58"/>
      <c r="V258" s="58"/>
      <c r="W258" s="58"/>
      <c r="X258" s="58"/>
    </row>
    <row r="259" spans="2:24" s="110" customFormat="1" ht="15" hidden="1" customHeight="1" x14ac:dyDescent="0.4">
      <c r="B259" s="58"/>
      <c r="C259" s="55"/>
      <c r="D259" s="113"/>
      <c r="E259" s="123"/>
      <c r="F259" s="447"/>
      <c r="G259" s="448"/>
      <c r="H259" s="448"/>
      <c r="I259" s="124"/>
      <c r="J259" s="57"/>
      <c r="K259" s="57"/>
      <c r="L259" s="125"/>
      <c r="M259" s="57"/>
      <c r="N259" s="55"/>
      <c r="O259" s="58"/>
      <c r="P259" s="58"/>
      <c r="Q259" s="58"/>
      <c r="R259" s="58"/>
      <c r="S259" s="58"/>
      <c r="T259" s="58"/>
      <c r="U259" s="58"/>
      <c r="V259" s="58"/>
      <c r="W259" s="58"/>
      <c r="X259" s="58"/>
    </row>
    <row r="260" spans="2:24" s="110" customFormat="1" ht="15" hidden="1" customHeight="1" x14ac:dyDescent="0.4">
      <c r="B260" s="58"/>
      <c r="C260" s="55"/>
      <c r="D260" s="113"/>
      <c r="E260" s="123"/>
      <c r="F260" s="447"/>
      <c r="G260" s="448"/>
      <c r="H260" s="448"/>
      <c r="I260" s="124"/>
      <c r="J260" s="57"/>
      <c r="K260" s="57"/>
      <c r="L260" s="125"/>
      <c r="M260" s="57"/>
      <c r="N260" s="55"/>
      <c r="O260" s="58"/>
      <c r="P260" s="58"/>
      <c r="Q260" s="58"/>
      <c r="R260" s="58"/>
      <c r="S260" s="58"/>
      <c r="T260" s="58"/>
      <c r="U260" s="58"/>
      <c r="V260" s="58"/>
      <c r="W260" s="58"/>
      <c r="X260" s="58"/>
    </row>
    <row r="261" spans="2:24" s="110" customFormat="1" ht="15" hidden="1" customHeight="1" x14ac:dyDescent="0.4">
      <c r="B261" s="58"/>
      <c r="C261" s="55"/>
      <c r="D261" s="113"/>
      <c r="E261" s="123"/>
      <c r="F261" s="447"/>
      <c r="G261" s="448"/>
      <c r="H261" s="448"/>
      <c r="I261" s="124"/>
      <c r="J261" s="57"/>
      <c r="K261" s="57"/>
      <c r="L261" s="125"/>
      <c r="M261" s="57"/>
      <c r="N261" s="55"/>
      <c r="O261" s="58"/>
      <c r="P261" s="58"/>
      <c r="Q261" s="58"/>
      <c r="R261" s="58"/>
      <c r="S261" s="58"/>
      <c r="T261" s="58"/>
      <c r="U261" s="58"/>
      <c r="V261" s="58"/>
      <c r="W261" s="58"/>
      <c r="X261" s="58"/>
    </row>
    <row r="262" spans="2:24" s="110" customFormat="1" ht="15" hidden="1" customHeight="1" x14ac:dyDescent="0.4">
      <c r="B262" s="58"/>
      <c r="C262" s="55"/>
      <c r="D262" s="113"/>
      <c r="E262" s="123"/>
      <c r="F262" s="447"/>
      <c r="G262" s="448"/>
      <c r="H262" s="448"/>
      <c r="I262" s="124"/>
      <c r="J262" s="57"/>
      <c r="K262" s="57"/>
      <c r="L262" s="125"/>
      <c r="M262" s="57"/>
      <c r="N262" s="55"/>
      <c r="O262" s="58"/>
      <c r="P262" s="58"/>
      <c r="Q262" s="58"/>
      <c r="R262" s="58"/>
      <c r="S262" s="58"/>
      <c r="T262" s="58"/>
      <c r="U262" s="58"/>
      <c r="V262" s="58"/>
      <c r="W262" s="58"/>
      <c r="X262" s="58"/>
    </row>
    <row r="263" spans="2:24" s="110" customFormat="1" ht="15" hidden="1" customHeight="1" x14ac:dyDescent="0.4">
      <c r="B263" s="58"/>
      <c r="C263" s="55"/>
      <c r="D263" s="113"/>
      <c r="E263" s="123"/>
      <c r="F263" s="447"/>
      <c r="G263" s="448"/>
      <c r="H263" s="448"/>
      <c r="I263" s="124"/>
      <c r="J263" s="57"/>
      <c r="K263" s="57"/>
      <c r="L263" s="125"/>
      <c r="M263" s="57"/>
      <c r="N263" s="55"/>
      <c r="O263" s="58"/>
      <c r="P263" s="58"/>
      <c r="Q263" s="58"/>
      <c r="R263" s="58"/>
      <c r="S263" s="58"/>
      <c r="T263" s="58"/>
      <c r="U263" s="58"/>
      <c r="V263" s="58"/>
      <c r="W263" s="58"/>
      <c r="X263" s="58"/>
    </row>
    <row r="264" spans="2:24" s="110" customFormat="1" ht="15" hidden="1" customHeight="1" x14ac:dyDescent="0.4">
      <c r="B264" s="58"/>
      <c r="C264" s="55"/>
      <c r="D264" s="113"/>
      <c r="E264" s="123"/>
      <c r="F264" s="447"/>
      <c r="G264" s="448"/>
      <c r="H264" s="448"/>
      <c r="I264" s="124"/>
      <c r="J264" s="57"/>
      <c r="K264" s="57"/>
      <c r="L264" s="125"/>
      <c r="M264" s="57"/>
      <c r="N264" s="55"/>
      <c r="O264" s="58"/>
      <c r="P264" s="58"/>
      <c r="Q264" s="58"/>
      <c r="R264" s="58"/>
      <c r="S264" s="58"/>
      <c r="T264" s="58"/>
      <c r="U264" s="58"/>
      <c r="V264" s="58"/>
      <c r="W264" s="58"/>
      <c r="X264" s="58"/>
    </row>
    <row r="265" spans="2:24" s="110" customFormat="1" ht="15" hidden="1" customHeight="1" x14ac:dyDescent="0.4">
      <c r="B265" s="58"/>
      <c r="C265" s="55"/>
      <c r="D265" s="113"/>
      <c r="E265" s="123"/>
      <c r="F265" s="447"/>
      <c r="G265" s="448"/>
      <c r="H265" s="448"/>
      <c r="I265" s="124"/>
      <c r="J265" s="57"/>
      <c r="K265" s="57"/>
      <c r="L265" s="125"/>
      <c r="M265" s="57"/>
      <c r="N265" s="55"/>
      <c r="O265" s="58"/>
      <c r="P265" s="58"/>
      <c r="Q265" s="58"/>
      <c r="R265" s="58"/>
      <c r="S265" s="58"/>
      <c r="T265" s="58"/>
      <c r="U265" s="58"/>
      <c r="V265" s="58"/>
      <c r="W265" s="58"/>
      <c r="X265" s="58"/>
    </row>
    <row r="266" spans="2:24" s="110" customFormat="1" ht="15" hidden="1" customHeight="1" x14ac:dyDescent="0.4">
      <c r="B266" s="58"/>
      <c r="C266" s="55"/>
      <c r="D266" s="113"/>
      <c r="E266" s="123"/>
      <c r="F266" s="447"/>
      <c r="G266" s="448"/>
      <c r="H266" s="448"/>
      <c r="I266" s="124"/>
      <c r="J266" s="57"/>
      <c r="K266" s="57"/>
      <c r="L266" s="125"/>
      <c r="M266" s="57"/>
      <c r="N266" s="55"/>
      <c r="O266" s="58"/>
      <c r="P266" s="58"/>
      <c r="Q266" s="58"/>
      <c r="R266" s="58"/>
      <c r="S266" s="58"/>
      <c r="T266" s="58"/>
      <c r="U266" s="58"/>
      <c r="V266" s="58"/>
      <c r="W266" s="58"/>
      <c r="X266" s="58"/>
    </row>
    <row r="267" spans="2:24" s="110" customFormat="1" ht="15" hidden="1" customHeight="1" x14ac:dyDescent="0.4">
      <c r="B267" s="58"/>
      <c r="C267" s="55"/>
      <c r="D267" s="113"/>
      <c r="E267" s="123"/>
      <c r="F267" s="447"/>
      <c r="G267" s="448"/>
      <c r="H267" s="448"/>
      <c r="I267" s="124"/>
      <c r="J267" s="57"/>
      <c r="K267" s="57"/>
      <c r="L267" s="125"/>
      <c r="M267" s="57"/>
      <c r="N267" s="55"/>
      <c r="O267" s="58"/>
      <c r="P267" s="58"/>
      <c r="Q267" s="58"/>
      <c r="R267" s="58"/>
      <c r="S267" s="58"/>
      <c r="T267" s="58"/>
      <c r="U267" s="58"/>
      <c r="V267" s="58"/>
      <c r="W267" s="58"/>
      <c r="X267" s="58"/>
    </row>
    <row r="268" spans="2:24" s="110" customFormat="1" ht="15" hidden="1" customHeight="1" x14ac:dyDescent="0.4">
      <c r="B268" s="58"/>
      <c r="C268" s="55"/>
      <c r="D268" s="113"/>
      <c r="E268" s="123"/>
      <c r="F268" s="447"/>
      <c r="G268" s="448"/>
      <c r="H268" s="448"/>
      <c r="I268" s="124"/>
      <c r="J268" s="57"/>
      <c r="K268" s="57"/>
      <c r="L268" s="125"/>
      <c r="M268" s="57"/>
      <c r="N268" s="55"/>
      <c r="O268" s="58"/>
      <c r="P268" s="58"/>
      <c r="Q268" s="58"/>
      <c r="R268" s="58"/>
      <c r="S268" s="58"/>
      <c r="T268" s="58"/>
      <c r="U268" s="58"/>
      <c r="V268" s="58"/>
      <c r="W268" s="58"/>
      <c r="X268" s="58"/>
    </row>
    <row r="269" spans="2:24" s="110" customFormat="1" ht="15" hidden="1" customHeight="1" x14ac:dyDescent="0.4">
      <c r="B269" s="58"/>
      <c r="C269" s="55"/>
      <c r="D269" s="113"/>
      <c r="E269" s="123"/>
      <c r="F269" s="447"/>
      <c r="G269" s="448"/>
      <c r="H269" s="448"/>
      <c r="I269" s="124"/>
      <c r="J269" s="57"/>
      <c r="K269" s="57"/>
      <c r="L269" s="125"/>
      <c r="M269" s="57"/>
      <c r="N269" s="55"/>
      <c r="O269" s="58"/>
      <c r="P269" s="58"/>
      <c r="Q269" s="58"/>
      <c r="R269" s="58"/>
      <c r="S269" s="58"/>
      <c r="T269" s="58"/>
      <c r="U269" s="58"/>
      <c r="V269" s="58"/>
      <c r="W269" s="58"/>
      <c r="X269" s="58"/>
    </row>
    <row r="270" spans="2:24" s="110" customFormat="1" ht="15" hidden="1" customHeight="1" x14ac:dyDescent="0.4">
      <c r="B270" s="58"/>
      <c r="C270" s="55"/>
      <c r="D270" s="113"/>
      <c r="E270" s="123"/>
      <c r="F270" s="447"/>
      <c r="G270" s="448"/>
      <c r="H270" s="448"/>
      <c r="I270" s="124"/>
      <c r="J270" s="57"/>
      <c r="K270" s="57"/>
      <c r="L270" s="125"/>
      <c r="M270" s="57"/>
      <c r="N270" s="55"/>
      <c r="O270" s="58"/>
      <c r="P270" s="58"/>
      <c r="Q270" s="58"/>
      <c r="R270" s="58"/>
      <c r="S270" s="58"/>
      <c r="T270" s="58"/>
      <c r="U270" s="58"/>
      <c r="V270" s="58"/>
      <c r="W270" s="58"/>
      <c r="X270" s="58"/>
    </row>
    <row r="271" spans="2:24" s="110" customFormat="1" ht="15" hidden="1" customHeight="1" x14ac:dyDescent="0.4">
      <c r="B271" s="58"/>
      <c r="C271" s="55"/>
      <c r="D271" s="113"/>
      <c r="E271" s="123"/>
      <c r="F271" s="447"/>
      <c r="G271" s="448"/>
      <c r="H271" s="448"/>
      <c r="I271" s="124"/>
      <c r="J271" s="57"/>
      <c r="K271" s="57"/>
      <c r="L271" s="125"/>
      <c r="M271" s="57"/>
      <c r="N271" s="55"/>
      <c r="O271" s="58"/>
      <c r="P271" s="58"/>
      <c r="Q271" s="58"/>
      <c r="R271" s="58"/>
      <c r="S271" s="58"/>
      <c r="T271" s="58"/>
      <c r="U271" s="58"/>
      <c r="V271" s="58"/>
      <c r="W271" s="58"/>
      <c r="X271" s="58"/>
    </row>
    <row r="272" spans="2:24" s="110" customFormat="1" ht="15" hidden="1" customHeight="1" x14ac:dyDescent="0.4">
      <c r="B272" s="58"/>
      <c r="C272" s="55"/>
      <c r="D272" s="113"/>
      <c r="E272" s="123"/>
      <c r="F272" s="447"/>
      <c r="G272" s="448"/>
      <c r="H272" s="448"/>
      <c r="I272" s="124"/>
      <c r="J272" s="57"/>
      <c r="K272" s="57"/>
      <c r="L272" s="125"/>
      <c r="M272" s="57"/>
      <c r="N272" s="55"/>
      <c r="O272" s="58"/>
      <c r="P272" s="58"/>
      <c r="Q272" s="58"/>
      <c r="R272" s="58"/>
      <c r="S272" s="58"/>
      <c r="T272" s="58"/>
      <c r="U272" s="58"/>
      <c r="V272" s="58"/>
      <c r="W272" s="58"/>
      <c r="X272" s="58"/>
    </row>
    <row r="273" spans="2:24" s="110" customFormat="1" ht="15" hidden="1" customHeight="1" x14ac:dyDescent="0.4">
      <c r="B273" s="58"/>
      <c r="C273" s="55"/>
      <c r="D273" s="113"/>
      <c r="E273" s="123"/>
      <c r="F273" s="447"/>
      <c r="G273" s="448"/>
      <c r="H273" s="448"/>
      <c r="I273" s="124"/>
      <c r="J273" s="57"/>
      <c r="K273" s="57"/>
      <c r="L273" s="125"/>
      <c r="M273" s="57"/>
      <c r="N273" s="55"/>
      <c r="O273" s="58"/>
      <c r="P273" s="58"/>
      <c r="Q273" s="58"/>
      <c r="R273" s="58"/>
      <c r="S273" s="58"/>
      <c r="T273" s="58"/>
      <c r="U273" s="58"/>
      <c r="V273" s="58"/>
      <c r="W273" s="58"/>
      <c r="X273" s="58"/>
    </row>
    <row r="274" spans="2:24" s="110" customFormat="1" ht="15" hidden="1" customHeight="1" x14ac:dyDescent="0.4">
      <c r="B274" s="58"/>
      <c r="C274" s="55"/>
      <c r="D274" s="113"/>
      <c r="E274" s="123"/>
      <c r="F274" s="447"/>
      <c r="G274" s="448"/>
      <c r="H274" s="448"/>
      <c r="I274" s="124"/>
      <c r="J274" s="57"/>
      <c r="K274" s="57"/>
      <c r="L274" s="125"/>
      <c r="M274" s="57"/>
      <c r="N274" s="55"/>
      <c r="O274" s="58"/>
      <c r="P274" s="58"/>
      <c r="Q274" s="58"/>
      <c r="R274" s="58"/>
      <c r="S274" s="58"/>
      <c r="T274" s="58"/>
      <c r="U274" s="58"/>
      <c r="V274" s="58"/>
      <c r="W274" s="58"/>
      <c r="X274" s="58"/>
    </row>
    <row r="275" spans="2:24" s="110" customFormat="1" ht="15" hidden="1" customHeight="1" x14ac:dyDescent="0.4">
      <c r="B275" s="58"/>
      <c r="C275" s="55"/>
      <c r="D275" s="113"/>
      <c r="E275" s="123"/>
      <c r="F275" s="447"/>
      <c r="G275" s="448"/>
      <c r="H275" s="448"/>
      <c r="I275" s="124"/>
      <c r="J275" s="57"/>
      <c r="K275" s="57"/>
      <c r="L275" s="125"/>
      <c r="M275" s="57"/>
      <c r="N275" s="55"/>
      <c r="O275" s="58"/>
      <c r="P275" s="58"/>
      <c r="Q275" s="58"/>
      <c r="R275" s="58"/>
      <c r="S275" s="58"/>
      <c r="T275" s="58"/>
      <c r="U275" s="58"/>
      <c r="V275" s="58"/>
      <c r="W275" s="58"/>
      <c r="X275" s="58"/>
    </row>
    <row r="276" spans="2:24" s="110" customFormat="1" ht="15" hidden="1" customHeight="1" x14ac:dyDescent="0.4">
      <c r="B276" s="58"/>
      <c r="C276" s="55"/>
      <c r="D276" s="113"/>
      <c r="E276" s="123"/>
      <c r="F276" s="447"/>
      <c r="G276" s="448"/>
      <c r="H276" s="448"/>
      <c r="I276" s="124"/>
      <c r="J276" s="57"/>
      <c r="K276" s="57"/>
      <c r="L276" s="125"/>
      <c r="M276" s="57"/>
      <c r="N276" s="55"/>
      <c r="O276" s="58"/>
      <c r="P276" s="58"/>
      <c r="Q276" s="58"/>
      <c r="R276" s="58"/>
      <c r="S276" s="58"/>
      <c r="T276" s="58"/>
      <c r="U276" s="58"/>
      <c r="V276" s="58"/>
      <c r="W276" s="58"/>
      <c r="X276" s="58"/>
    </row>
    <row r="277" spans="2:24" s="110" customFormat="1" ht="15" hidden="1" customHeight="1" x14ac:dyDescent="0.4">
      <c r="B277" s="58"/>
      <c r="C277" s="55"/>
      <c r="D277" s="113"/>
      <c r="E277" s="123"/>
      <c r="F277" s="447"/>
      <c r="G277" s="448"/>
      <c r="H277" s="448"/>
      <c r="I277" s="124"/>
      <c r="J277" s="57"/>
      <c r="K277" s="57"/>
      <c r="L277" s="125"/>
      <c r="M277" s="57"/>
      <c r="N277" s="55"/>
      <c r="O277" s="58"/>
      <c r="P277" s="58"/>
      <c r="Q277" s="58"/>
      <c r="R277" s="58"/>
      <c r="S277" s="58"/>
      <c r="T277" s="58"/>
      <c r="U277" s="58"/>
      <c r="V277" s="58"/>
      <c r="W277" s="58"/>
      <c r="X277" s="58"/>
    </row>
    <row r="278" spans="2:24" s="110" customFormat="1" ht="15" hidden="1" customHeight="1" x14ac:dyDescent="0.4">
      <c r="B278" s="58"/>
      <c r="C278" s="55"/>
      <c r="D278" s="113"/>
      <c r="E278" s="123"/>
      <c r="F278" s="447"/>
      <c r="G278" s="448"/>
      <c r="H278" s="448"/>
      <c r="I278" s="124"/>
      <c r="J278" s="57"/>
      <c r="K278" s="57"/>
      <c r="L278" s="125"/>
      <c r="M278" s="57"/>
      <c r="N278" s="55"/>
      <c r="O278" s="58"/>
      <c r="P278" s="58"/>
      <c r="Q278" s="58"/>
      <c r="R278" s="58"/>
      <c r="S278" s="58"/>
      <c r="T278" s="58"/>
      <c r="U278" s="58"/>
      <c r="V278" s="58"/>
      <c r="W278" s="58"/>
      <c r="X278" s="58"/>
    </row>
    <row r="279" spans="2:24" s="110" customFormat="1" ht="15" hidden="1" customHeight="1" x14ac:dyDescent="0.4">
      <c r="B279" s="58"/>
      <c r="C279" s="55"/>
      <c r="D279" s="113"/>
      <c r="E279" s="123"/>
      <c r="F279" s="447"/>
      <c r="G279" s="448"/>
      <c r="H279" s="448"/>
      <c r="I279" s="124"/>
      <c r="J279" s="57"/>
      <c r="K279" s="57"/>
      <c r="L279" s="125"/>
      <c r="M279" s="57"/>
      <c r="N279" s="55"/>
      <c r="O279" s="58"/>
      <c r="P279" s="58"/>
      <c r="Q279" s="58"/>
      <c r="R279" s="58"/>
      <c r="S279" s="58"/>
      <c r="T279" s="58"/>
      <c r="U279" s="58"/>
      <c r="V279" s="58"/>
      <c r="W279" s="58"/>
      <c r="X279" s="58"/>
    </row>
    <row r="280" spans="2:24" s="110" customFormat="1" ht="15" hidden="1" customHeight="1" x14ac:dyDescent="0.4">
      <c r="B280" s="58"/>
      <c r="C280" s="55"/>
      <c r="D280" s="113"/>
      <c r="E280" s="123"/>
      <c r="F280" s="447"/>
      <c r="G280" s="448"/>
      <c r="H280" s="448"/>
      <c r="I280" s="124"/>
      <c r="J280" s="57"/>
      <c r="K280" s="57"/>
      <c r="L280" s="125"/>
      <c r="M280" s="57"/>
      <c r="N280" s="55"/>
      <c r="O280" s="58"/>
      <c r="P280" s="58"/>
      <c r="Q280" s="58"/>
      <c r="R280" s="58"/>
      <c r="S280" s="58"/>
      <c r="T280" s="58"/>
      <c r="U280" s="58"/>
      <c r="V280" s="58"/>
      <c r="W280" s="58"/>
      <c r="X280" s="58"/>
    </row>
    <row r="281" spans="2:24" s="110" customFormat="1" ht="15" hidden="1" customHeight="1" x14ac:dyDescent="0.4">
      <c r="B281" s="58"/>
      <c r="C281" s="55"/>
      <c r="D281" s="113"/>
      <c r="E281" s="123"/>
      <c r="F281" s="447"/>
      <c r="G281" s="448"/>
      <c r="H281" s="448"/>
      <c r="I281" s="124"/>
      <c r="J281" s="57"/>
      <c r="K281" s="57"/>
      <c r="L281" s="125"/>
      <c r="M281" s="57"/>
      <c r="N281" s="55"/>
      <c r="O281" s="58"/>
      <c r="P281" s="58"/>
      <c r="Q281" s="58"/>
      <c r="R281" s="58"/>
      <c r="S281" s="58"/>
      <c r="T281" s="58"/>
      <c r="U281" s="58"/>
      <c r="V281" s="58"/>
      <c r="W281" s="58"/>
      <c r="X281" s="58"/>
    </row>
    <row r="282" spans="2:24" s="110" customFormat="1" ht="15" hidden="1" customHeight="1" x14ac:dyDescent="0.4">
      <c r="B282" s="58"/>
      <c r="C282" s="55"/>
      <c r="D282" s="113"/>
      <c r="E282" s="123"/>
      <c r="F282" s="447"/>
      <c r="G282" s="448"/>
      <c r="H282" s="448"/>
      <c r="I282" s="124"/>
      <c r="J282" s="57"/>
      <c r="K282" s="57"/>
      <c r="L282" s="125"/>
      <c r="M282" s="57"/>
      <c r="N282" s="55"/>
      <c r="O282" s="58"/>
      <c r="P282" s="58"/>
      <c r="Q282" s="58"/>
      <c r="R282" s="58"/>
      <c r="S282" s="58"/>
      <c r="T282" s="58"/>
      <c r="U282" s="58"/>
      <c r="V282" s="58"/>
      <c r="W282" s="58"/>
      <c r="X282" s="58"/>
    </row>
    <row r="283" spans="2:24" s="110" customFormat="1" ht="15" hidden="1" customHeight="1" x14ac:dyDescent="0.4">
      <c r="B283" s="58"/>
      <c r="C283" s="55"/>
      <c r="D283" s="113"/>
      <c r="E283" s="123"/>
      <c r="F283" s="447"/>
      <c r="G283" s="448"/>
      <c r="H283" s="448"/>
      <c r="I283" s="124"/>
      <c r="J283" s="57"/>
      <c r="K283" s="57"/>
      <c r="L283" s="125"/>
      <c r="M283" s="57"/>
      <c r="N283" s="55"/>
      <c r="O283" s="58"/>
      <c r="P283" s="58"/>
      <c r="Q283" s="58"/>
      <c r="R283" s="58"/>
      <c r="S283" s="58"/>
      <c r="T283" s="58"/>
      <c r="U283" s="58"/>
      <c r="V283" s="58"/>
      <c r="W283" s="58"/>
      <c r="X283" s="58"/>
    </row>
    <row r="284" spans="2:24" s="110" customFormat="1" ht="15" hidden="1" customHeight="1" x14ac:dyDescent="0.4">
      <c r="B284" s="58"/>
      <c r="C284" s="55"/>
      <c r="D284" s="113"/>
      <c r="E284" s="123"/>
      <c r="F284" s="447"/>
      <c r="G284" s="448"/>
      <c r="H284" s="448"/>
      <c r="I284" s="124"/>
      <c r="J284" s="57"/>
      <c r="K284" s="57"/>
      <c r="L284" s="125"/>
      <c r="M284" s="57"/>
      <c r="N284" s="55"/>
      <c r="O284" s="58"/>
      <c r="P284" s="58"/>
      <c r="Q284" s="58"/>
      <c r="R284" s="58"/>
      <c r="S284" s="58"/>
      <c r="T284" s="58"/>
      <c r="U284" s="58"/>
      <c r="V284" s="58"/>
      <c r="W284" s="58"/>
      <c r="X284" s="58"/>
    </row>
    <row r="285" spans="2:24" s="110" customFormat="1" ht="15" hidden="1" customHeight="1" x14ac:dyDescent="0.4">
      <c r="B285" s="58"/>
      <c r="C285" s="55"/>
      <c r="D285" s="113"/>
      <c r="E285" s="123"/>
      <c r="F285" s="447"/>
      <c r="G285" s="448"/>
      <c r="H285" s="448"/>
      <c r="I285" s="124"/>
      <c r="J285" s="57"/>
      <c r="K285" s="57"/>
      <c r="L285" s="125"/>
      <c r="M285" s="57"/>
      <c r="N285" s="55"/>
      <c r="O285" s="58"/>
      <c r="P285" s="58"/>
      <c r="Q285" s="58"/>
      <c r="R285" s="58"/>
      <c r="S285" s="58"/>
      <c r="T285" s="58"/>
      <c r="U285" s="58"/>
      <c r="V285" s="58"/>
      <c r="W285" s="58"/>
      <c r="X285" s="58"/>
    </row>
    <row r="286" spans="2:24" s="110" customFormat="1" ht="15" hidden="1" customHeight="1" x14ac:dyDescent="0.4">
      <c r="B286" s="58"/>
      <c r="C286" s="55"/>
      <c r="D286" s="113"/>
      <c r="E286" s="123"/>
      <c r="F286" s="447"/>
      <c r="G286" s="448"/>
      <c r="H286" s="448"/>
      <c r="I286" s="124"/>
      <c r="J286" s="57"/>
      <c r="K286" s="57"/>
      <c r="L286" s="125"/>
      <c r="M286" s="57"/>
      <c r="N286" s="55"/>
      <c r="O286" s="58"/>
      <c r="P286" s="58"/>
      <c r="Q286" s="58"/>
      <c r="R286" s="58"/>
      <c r="S286" s="58"/>
      <c r="T286" s="58"/>
      <c r="U286" s="58"/>
      <c r="V286" s="58"/>
      <c r="W286" s="58"/>
      <c r="X286" s="58"/>
    </row>
    <row r="287" spans="2:24" s="110" customFormat="1" ht="15" hidden="1" customHeight="1" x14ac:dyDescent="0.4">
      <c r="B287" s="58"/>
      <c r="C287" s="55"/>
      <c r="D287" s="113"/>
      <c r="E287" s="123"/>
      <c r="F287" s="447"/>
      <c r="G287" s="448"/>
      <c r="H287" s="448"/>
      <c r="I287" s="124"/>
      <c r="J287" s="57"/>
      <c r="K287" s="57"/>
      <c r="L287" s="125"/>
      <c r="M287" s="57"/>
      <c r="N287" s="55"/>
      <c r="O287" s="58"/>
      <c r="P287" s="58"/>
      <c r="Q287" s="58"/>
      <c r="R287" s="58"/>
      <c r="S287" s="58"/>
      <c r="T287" s="58"/>
      <c r="U287" s="58"/>
      <c r="V287" s="58"/>
      <c r="W287" s="58"/>
      <c r="X287" s="58"/>
    </row>
    <row r="288" spans="2:24" s="110" customFormat="1" ht="15" hidden="1" customHeight="1" x14ac:dyDescent="0.4">
      <c r="B288" s="58"/>
      <c r="C288" s="55"/>
      <c r="D288" s="113"/>
      <c r="E288" s="123"/>
      <c r="F288" s="447"/>
      <c r="G288" s="448"/>
      <c r="H288" s="448"/>
      <c r="I288" s="124"/>
      <c r="J288" s="57"/>
      <c r="K288" s="57"/>
      <c r="L288" s="125"/>
      <c r="M288" s="57"/>
      <c r="N288" s="55"/>
      <c r="O288" s="58"/>
      <c r="P288" s="58"/>
      <c r="Q288" s="58"/>
      <c r="R288" s="58"/>
      <c r="S288" s="58"/>
      <c r="T288" s="58"/>
      <c r="U288" s="58"/>
      <c r="V288" s="58"/>
      <c r="W288" s="58"/>
      <c r="X288" s="58"/>
    </row>
    <row r="289" spans="2:24" s="110" customFormat="1" ht="15" hidden="1" customHeight="1" x14ac:dyDescent="0.4">
      <c r="B289" s="58"/>
      <c r="C289" s="55"/>
      <c r="D289" s="113"/>
      <c r="E289" s="123"/>
      <c r="F289" s="447"/>
      <c r="G289" s="448"/>
      <c r="H289" s="448"/>
      <c r="I289" s="124"/>
      <c r="J289" s="57"/>
      <c r="K289" s="57"/>
      <c r="L289" s="125"/>
      <c r="M289" s="57"/>
      <c r="N289" s="55"/>
      <c r="O289" s="58"/>
      <c r="P289" s="58"/>
      <c r="Q289" s="58"/>
      <c r="R289" s="58"/>
      <c r="S289" s="58"/>
      <c r="T289" s="58"/>
      <c r="U289" s="58"/>
      <c r="V289" s="58"/>
      <c r="W289" s="58"/>
      <c r="X289" s="58"/>
    </row>
    <row r="290" spans="2:24" s="110" customFormat="1" ht="15" hidden="1" customHeight="1" x14ac:dyDescent="0.4">
      <c r="B290" s="58"/>
      <c r="C290" s="55"/>
      <c r="D290" s="113"/>
      <c r="E290" s="123"/>
      <c r="F290" s="447"/>
      <c r="G290" s="448"/>
      <c r="H290" s="448"/>
      <c r="I290" s="124"/>
      <c r="J290" s="57"/>
      <c r="K290" s="57"/>
      <c r="L290" s="125"/>
      <c r="M290" s="57"/>
      <c r="N290" s="55"/>
      <c r="O290" s="58"/>
      <c r="P290" s="58"/>
      <c r="Q290" s="58"/>
      <c r="R290" s="58"/>
      <c r="S290" s="58"/>
      <c r="T290" s="58"/>
      <c r="U290" s="58"/>
      <c r="V290" s="58"/>
      <c r="W290" s="58"/>
      <c r="X290" s="58"/>
    </row>
    <row r="291" spans="2:24" s="110" customFormat="1" ht="15" hidden="1" customHeight="1" x14ac:dyDescent="0.4">
      <c r="B291" s="58"/>
      <c r="C291" s="55"/>
      <c r="D291" s="113"/>
      <c r="E291" s="123"/>
      <c r="F291" s="447"/>
      <c r="G291" s="448"/>
      <c r="H291" s="448"/>
      <c r="I291" s="124"/>
      <c r="J291" s="57"/>
      <c r="K291" s="57"/>
      <c r="L291" s="125"/>
      <c r="M291" s="57"/>
      <c r="N291" s="55"/>
      <c r="O291" s="58"/>
      <c r="P291" s="58"/>
      <c r="Q291" s="58"/>
      <c r="R291" s="58"/>
      <c r="S291" s="58"/>
      <c r="T291" s="58"/>
      <c r="U291" s="58"/>
      <c r="V291" s="58"/>
      <c r="W291" s="58"/>
      <c r="X291" s="58"/>
    </row>
    <row r="292" spans="2:24" s="110" customFormat="1" ht="15" hidden="1" customHeight="1" x14ac:dyDescent="0.4">
      <c r="B292" s="58"/>
      <c r="C292" s="55"/>
      <c r="D292" s="113"/>
      <c r="E292" s="123"/>
      <c r="F292" s="447"/>
      <c r="G292" s="448"/>
      <c r="H292" s="448"/>
      <c r="I292" s="124"/>
      <c r="J292" s="57"/>
      <c r="K292" s="57"/>
      <c r="L292" s="125"/>
      <c r="M292" s="57"/>
      <c r="N292" s="55"/>
      <c r="O292" s="58"/>
      <c r="P292" s="58"/>
      <c r="Q292" s="58"/>
      <c r="R292" s="58"/>
      <c r="S292" s="58"/>
      <c r="T292" s="58"/>
      <c r="U292" s="58"/>
      <c r="V292" s="58"/>
      <c r="W292" s="58"/>
      <c r="X292" s="58"/>
    </row>
    <row r="293" spans="2:24" s="110" customFormat="1" ht="15" hidden="1" customHeight="1" x14ac:dyDescent="0.4">
      <c r="B293" s="58"/>
      <c r="C293" s="55"/>
      <c r="D293" s="113"/>
      <c r="E293" s="123"/>
      <c r="F293" s="447"/>
      <c r="G293" s="448"/>
      <c r="H293" s="448"/>
      <c r="I293" s="124"/>
      <c r="J293" s="57"/>
      <c r="K293" s="57"/>
      <c r="L293" s="125"/>
      <c r="M293" s="57"/>
      <c r="N293" s="55"/>
      <c r="O293" s="58"/>
      <c r="P293" s="58"/>
      <c r="Q293" s="58"/>
      <c r="R293" s="58"/>
      <c r="S293" s="58"/>
      <c r="T293" s="58"/>
      <c r="U293" s="58"/>
      <c r="V293" s="58"/>
      <c r="W293" s="58"/>
      <c r="X293" s="58"/>
    </row>
    <row r="294" spans="2:24" s="110" customFormat="1" ht="15" hidden="1" customHeight="1" x14ac:dyDescent="0.4">
      <c r="B294" s="58"/>
      <c r="C294" s="55"/>
      <c r="D294" s="113"/>
      <c r="E294" s="123"/>
      <c r="F294" s="447"/>
      <c r="G294" s="448"/>
      <c r="H294" s="448"/>
      <c r="I294" s="124"/>
      <c r="J294" s="57"/>
      <c r="K294" s="57"/>
      <c r="L294" s="125"/>
      <c r="M294" s="57"/>
      <c r="N294" s="55"/>
      <c r="O294" s="58"/>
      <c r="P294" s="58"/>
      <c r="Q294" s="58"/>
      <c r="R294" s="58"/>
      <c r="S294" s="58"/>
      <c r="T294" s="58"/>
      <c r="U294" s="58"/>
      <c r="V294" s="58"/>
      <c r="W294" s="58"/>
      <c r="X294" s="58"/>
    </row>
    <row r="295" spans="2:24" s="110" customFormat="1" ht="15" hidden="1" customHeight="1" x14ac:dyDescent="0.4">
      <c r="B295" s="58"/>
      <c r="C295" s="55"/>
      <c r="D295" s="113"/>
      <c r="E295" s="123"/>
      <c r="F295" s="447"/>
      <c r="G295" s="448"/>
      <c r="H295" s="448"/>
      <c r="I295" s="124"/>
      <c r="J295" s="57"/>
      <c r="K295" s="57"/>
      <c r="L295" s="125"/>
      <c r="M295" s="57"/>
      <c r="N295" s="55"/>
      <c r="O295" s="58"/>
      <c r="P295" s="58"/>
      <c r="Q295" s="58"/>
      <c r="R295" s="58"/>
      <c r="S295" s="58"/>
      <c r="T295" s="58"/>
      <c r="U295" s="58"/>
      <c r="V295" s="58"/>
      <c r="W295" s="58"/>
      <c r="X295" s="58"/>
    </row>
    <row r="296" spans="2:24" s="110" customFormat="1" ht="15" hidden="1" customHeight="1" x14ac:dyDescent="0.4">
      <c r="B296" s="58"/>
      <c r="C296" s="55"/>
      <c r="D296" s="113"/>
      <c r="E296" s="123"/>
      <c r="F296" s="447"/>
      <c r="G296" s="448"/>
      <c r="H296" s="448"/>
      <c r="I296" s="124"/>
      <c r="J296" s="57"/>
      <c r="K296" s="57"/>
      <c r="L296" s="125"/>
      <c r="M296" s="57"/>
      <c r="N296" s="55"/>
      <c r="O296" s="58"/>
      <c r="P296" s="58"/>
      <c r="Q296" s="58"/>
      <c r="R296" s="58"/>
      <c r="S296" s="58"/>
      <c r="T296" s="58"/>
      <c r="U296" s="58"/>
      <c r="V296" s="58"/>
      <c r="W296" s="58"/>
      <c r="X296" s="58"/>
    </row>
    <row r="297" spans="2:24" s="110" customFormat="1" ht="15" hidden="1" customHeight="1" x14ac:dyDescent="0.4">
      <c r="B297" s="58"/>
      <c r="C297" s="55"/>
      <c r="D297" s="113"/>
      <c r="E297" s="123"/>
      <c r="F297" s="447"/>
      <c r="G297" s="448"/>
      <c r="H297" s="448"/>
      <c r="I297" s="124"/>
      <c r="J297" s="57"/>
      <c r="K297" s="57"/>
      <c r="L297" s="125"/>
      <c r="M297" s="57"/>
      <c r="N297" s="55"/>
      <c r="O297" s="58"/>
      <c r="P297" s="58"/>
      <c r="Q297" s="58"/>
      <c r="R297" s="58"/>
      <c r="S297" s="58"/>
      <c r="T297" s="58"/>
      <c r="U297" s="58"/>
      <c r="V297" s="58"/>
      <c r="W297" s="58"/>
      <c r="X297" s="58"/>
    </row>
    <row r="298" spans="2:24" s="110" customFormat="1" ht="15" hidden="1" customHeight="1" x14ac:dyDescent="0.4">
      <c r="B298" s="58"/>
      <c r="C298" s="55"/>
      <c r="D298" s="113"/>
      <c r="E298" s="123"/>
      <c r="F298" s="447"/>
      <c r="G298" s="448"/>
      <c r="H298" s="448"/>
      <c r="I298" s="124"/>
      <c r="J298" s="57"/>
      <c r="K298" s="57"/>
      <c r="L298" s="125"/>
      <c r="M298" s="57"/>
      <c r="N298" s="55"/>
      <c r="O298" s="58"/>
      <c r="P298" s="58"/>
      <c r="Q298" s="58"/>
      <c r="R298" s="58"/>
      <c r="S298" s="58"/>
      <c r="T298" s="58"/>
      <c r="U298" s="58"/>
      <c r="V298" s="58"/>
      <c r="W298" s="58"/>
      <c r="X298" s="58"/>
    </row>
    <row r="299" spans="2:24" s="110" customFormat="1" ht="15" hidden="1" customHeight="1" x14ac:dyDescent="0.4">
      <c r="B299" s="58"/>
      <c r="C299" s="55"/>
      <c r="D299" s="113"/>
      <c r="E299" s="123"/>
      <c r="F299" s="447"/>
      <c r="G299" s="448"/>
      <c r="H299" s="448"/>
      <c r="I299" s="124"/>
      <c r="J299" s="57"/>
      <c r="K299" s="57"/>
      <c r="L299" s="125"/>
      <c r="M299" s="57"/>
      <c r="N299" s="55"/>
      <c r="O299" s="58"/>
      <c r="P299" s="58"/>
      <c r="Q299" s="58"/>
      <c r="R299" s="58"/>
      <c r="S299" s="58"/>
      <c r="T299" s="58"/>
      <c r="U299" s="58"/>
      <c r="V299" s="58"/>
      <c r="W299" s="58"/>
      <c r="X299" s="58"/>
    </row>
    <row r="300" spans="2:24" s="110" customFormat="1" ht="15" hidden="1" customHeight="1" x14ac:dyDescent="0.4">
      <c r="B300" s="58"/>
      <c r="C300" s="55"/>
      <c r="D300" s="113"/>
      <c r="E300" s="123"/>
      <c r="F300" s="447"/>
      <c r="G300" s="448"/>
      <c r="H300" s="448"/>
      <c r="I300" s="124"/>
      <c r="J300" s="57"/>
      <c r="K300" s="57"/>
      <c r="L300" s="125"/>
      <c r="M300" s="57"/>
      <c r="N300" s="55"/>
      <c r="O300" s="58"/>
      <c r="P300" s="58"/>
      <c r="Q300" s="58"/>
      <c r="R300" s="58"/>
      <c r="S300" s="58"/>
      <c r="T300" s="58"/>
      <c r="U300" s="58"/>
      <c r="V300" s="58"/>
      <c r="W300" s="58"/>
      <c r="X300" s="58"/>
    </row>
    <row r="301" spans="2:24" s="110" customFormat="1" ht="15" hidden="1" customHeight="1" x14ac:dyDescent="0.4">
      <c r="B301" s="58"/>
      <c r="C301" s="55"/>
      <c r="D301" s="113"/>
      <c r="E301" s="123"/>
      <c r="F301" s="447"/>
      <c r="G301" s="448"/>
      <c r="H301" s="448"/>
      <c r="I301" s="124"/>
      <c r="J301" s="57"/>
      <c r="K301" s="57"/>
      <c r="L301" s="125"/>
      <c r="M301" s="57"/>
      <c r="N301" s="55"/>
      <c r="O301" s="58"/>
      <c r="P301" s="58"/>
      <c r="Q301" s="58"/>
      <c r="R301" s="58"/>
      <c r="S301" s="58"/>
      <c r="T301" s="58"/>
      <c r="U301" s="58"/>
      <c r="V301" s="58"/>
      <c r="W301" s="58"/>
      <c r="X301" s="58"/>
    </row>
    <row r="302" spans="2:24" s="110" customFormat="1" ht="15" hidden="1" customHeight="1" x14ac:dyDescent="0.4">
      <c r="B302" s="58"/>
      <c r="C302" s="55"/>
      <c r="D302" s="113"/>
      <c r="E302" s="123"/>
      <c r="F302" s="447"/>
      <c r="G302" s="448"/>
      <c r="H302" s="448"/>
      <c r="I302" s="124"/>
      <c r="J302" s="57"/>
      <c r="K302" s="57"/>
      <c r="L302" s="125"/>
      <c r="M302" s="57"/>
      <c r="N302" s="55"/>
      <c r="O302" s="58"/>
      <c r="P302" s="58"/>
      <c r="Q302" s="58"/>
      <c r="R302" s="58"/>
      <c r="S302" s="58"/>
      <c r="T302" s="58"/>
      <c r="U302" s="58"/>
      <c r="V302" s="58"/>
      <c r="W302" s="58"/>
      <c r="X302" s="58"/>
    </row>
    <row r="303" spans="2:24" s="110" customFormat="1" ht="15" hidden="1" customHeight="1" x14ac:dyDescent="0.4">
      <c r="B303" s="58"/>
      <c r="C303" s="55"/>
      <c r="D303" s="113"/>
      <c r="E303" s="123"/>
      <c r="F303" s="447"/>
      <c r="G303" s="448"/>
      <c r="H303" s="448"/>
      <c r="I303" s="124"/>
      <c r="J303" s="57"/>
      <c r="K303" s="57"/>
      <c r="L303" s="125"/>
      <c r="M303" s="57"/>
      <c r="N303" s="55"/>
      <c r="O303" s="58"/>
      <c r="P303" s="58"/>
      <c r="Q303" s="58"/>
      <c r="R303" s="58"/>
      <c r="S303" s="58"/>
      <c r="T303" s="58"/>
      <c r="U303" s="58"/>
      <c r="V303" s="58"/>
      <c r="W303" s="58"/>
      <c r="X303" s="58"/>
    </row>
    <row r="304" spans="2:24" s="110" customFormat="1" ht="15" hidden="1" customHeight="1" x14ac:dyDescent="0.4">
      <c r="B304" s="58"/>
      <c r="C304" s="55"/>
      <c r="D304" s="113"/>
      <c r="E304" s="123"/>
      <c r="F304" s="447"/>
      <c r="G304" s="448"/>
      <c r="H304" s="448"/>
      <c r="I304" s="124"/>
      <c r="J304" s="57"/>
      <c r="K304" s="57"/>
      <c r="L304" s="125"/>
      <c r="M304" s="57"/>
      <c r="N304" s="55"/>
      <c r="O304" s="58"/>
      <c r="P304" s="58"/>
      <c r="Q304" s="58"/>
      <c r="R304" s="58"/>
      <c r="S304" s="58"/>
      <c r="T304" s="58"/>
      <c r="U304" s="58"/>
      <c r="V304" s="58"/>
      <c r="W304" s="58"/>
      <c r="X304" s="58"/>
    </row>
    <row r="305" spans="2:24" s="110" customFormat="1" ht="15" hidden="1" customHeight="1" x14ac:dyDescent="0.4">
      <c r="B305" s="58"/>
      <c r="C305" s="55"/>
      <c r="D305" s="113"/>
      <c r="E305" s="123"/>
      <c r="F305" s="447"/>
      <c r="G305" s="448"/>
      <c r="H305" s="448"/>
      <c r="I305" s="124"/>
      <c r="J305" s="57"/>
      <c r="K305" s="57"/>
      <c r="L305" s="125"/>
      <c r="M305" s="57"/>
      <c r="N305" s="55"/>
      <c r="O305" s="58"/>
      <c r="P305" s="58"/>
      <c r="Q305" s="58"/>
      <c r="R305" s="58"/>
      <c r="S305" s="58"/>
      <c r="T305" s="58"/>
      <c r="U305" s="58"/>
      <c r="V305" s="58"/>
      <c r="W305" s="58"/>
      <c r="X305" s="58"/>
    </row>
    <row r="306" spans="2:24" s="110" customFormat="1" ht="15" hidden="1" customHeight="1" x14ac:dyDescent="0.4">
      <c r="B306" s="58"/>
      <c r="C306" s="55"/>
      <c r="D306" s="113"/>
      <c r="E306" s="123"/>
      <c r="F306" s="447"/>
      <c r="G306" s="448"/>
      <c r="H306" s="448"/>
      <c r="I306" s="124"/>
      <c r="J306" s="57"/>
      <c r="K306" s="57"/>
      <c r="L306" s="125"/>
      <c r="M306" s="57"/>
      <c r="N306" s="55"/>
      <c r="O306" s="58"/>
      <c r="P306" s="58"/>
      <c r="Q306" s="58"/>
      <c r="R306" s="58"/>
      <c r="S306" s="58"/>
      <c r="T306" s="58"/>
      <c r="U306" s="58"/>
      <c r="V306" s="58"/>
      <c r="W306" s="58"/>
      <c r="X306" s="58"/>
    </row>
    <row r="307" spans="2:24" s="110" customFormat="1" ht="15" hidden="1" customHeight="1" x14ac:dyDescent="0.4">
      <c r="B307" s="58"/>
      <c r="C307" s="55"/>
      <c r="D307" s="113"/>
      <c r="E307" s="123"/>
      <c r="F307" s="447"/>
      <c r="G307" s="448"/>
      <c r="H307" s="448"/>
      <c r="I307" s="124"/>
      <c r="J307" s="57"/>
      <c r="K307" s="57"/>
      <c r="L307" s="125"/>
      <c r="M307" s="57"/>
      <c r="N307" s="55"/>
      <c r="O307" s="58"/>
      <c r="P307" s="58"/>
      <c r="Q307" s="58"/>
      <c r="R307" s="58"/>
      <c r="S307" s="58"/>
      <c r="T307" s="58"/>
      <c r="U307" s="58"/>
      <c r="V307" s="58"/>
      <c r="W307" s="58"/>
      <c r="X307" s="58"/>
    </row>
    <row r="308" spans="2:24" s="110" customFormat="1" ht="15" hidden="1" customHeight="1" x14ac:dyDescent="0.4">
      <c r="B308" s="58"/>
      <c r="C308" s="55"/>
      <c r="D308" s="113"/>
      <c r="E308" s="123"/>
      <c r="F308" s="447"/>
      <c r="G308" s="448"/>
      <c r="H308" s="448"/>
      <c r="I308" s="124"/>
      <c r="J308" s="57"/>
      <c r="K308" s="57"/>
      <c r="L308" s="125"/>
      <c r="M308" s="57"/>
      <c r="N308" s="55"/>
      <c r="O308" s="58"/>
      <c r="P308" s="58"/>
      <c r="Q308" s="58"/>
      <c r="R308" s="58"/>
      <c r="S308" s="58"/>
      <c r="T308" s="58"/>
      <c r="U308" s="58"/>
      <c r="V308" s="58"/>
      <c r="W308" s="58"/>
      <c r="X308" s="58"/>
    </row>
    <row r="309" spans="2:24" s="110" customFormat="1" ht="15" hidden="1" customHeight="1" x14ac:dyDescent="0.4">
      <c r="B309" s="58"/>
      <c r="C309" s="55"/>
      <c r="D309" s="113"/>
      <c r="E309" s="123"/>
      <c r="F309" s="447"/>
      <c r="G309" s="448"/>
      <c r="H309" s="448"/>
      <c r="I309" s="124"/>
      <c r="J309" s="57"/>
      <c r="K309" s="57"/>
      <c r="L309" s="125"/>
      <c r="M309" s="57"/>
      <c r="N309" s="55"/>
      <c r="O309" s="58"/>
      <c r="P309" s="58"/>
      <c r="Q309" s="58"/>
      <c r="R309" s="58"/>
      <c r="S309" s="58"/>
      <c r="T309" s="58"/>
      <c r="U309" s="58"/>
      <c r="V309" s="58"/>
      <c r="W309" s="58"/>
      <c r="X309" s="58"/>
    </row>
    <row r="310" spans="2:24" s="110" customFormat="1" ht="15" hidden="1" customHeight="1" x14ac:dyDescent="0.4">
      <c r="B310" s="58"/>
      <c r="C310" s="55"/>
      <c r="D310" s="113"/>
      <c r="E310" s="123"/>
      <c r="F310" s="447"/>
      <c r="G310" s="448"/>
      <c r="H310" s="448"/>
      <c r="I310" s="124"/>
      <c r="J310" s="57"/>
      <c r="K310" s="57"/>
      <c r="L310" s="125"/>
      <c r="M310" s="57"/>
      <c r="N310" s="55"/>
      <c r="O310" s="58"/>
      <c r="P310" s="58"/>
      <c r="Q310" s="58"/>
      <c r="R310" s="58"/>
      <c r="S310" s="58"/>
      <c r="T310" s="58"/>
      <c r="U310" s="58"/>
      <c r="V310" s="58"/>
      <c r="W310" s="58"/>
      <c r="X310" s="58"/>
    </row>
    <row r="311" spans="2:24" s="110" customFormat="1" ht="15" hidden="1" customHeight="1" x14ac:dyDescent="0.4">
      <c r="B311" s="58"/>
      <c r="C311" s="55"/>
      <c r="D311" s="113"/>
      <c r="E311" s="123"/>
      <c r="F311" s="447"/>
      <c r="G311" s="448"/>
      <c r="H311" s="448"/>
      <c r="I311" s="124"/>
      <c r="J311" s="57"/>
      <c r="K311" s="57"/>
      <c r="L311" s="125"/>
      <c r="M311" s="57"/>
      <c r="N311" s="55"/>
      <c r="O311" s="58"/>
      <c r="P311" s="58"/>
      <c r="Q311" s="58"/>
      <c r="R311" s="58"/>
      <c r="S311" s="58"/>
      <c r="T311" s="58"/>
      <c r="U311" s="58"/>
      <c r="V311" s="58"/>
      <c r="W311" s="58"/>
      <c r="X311" s="58"/>
    </row>
    <row r="312" spans="2:24" s="110" customFormat="1" ht="15" hidden="1" customHeight="1" x14ac:dyDescent="0.4">
      <c r="B312" s="58"/>
      <c r="C312" s="55"/>
      <c r="D312" s="113"/>
      <c r="E312" s="123"/>
      <c r="F312" s="447"/>
      <c r="G312" s="448"/>
      <c r="H312" s="448"/>
      <c r="I312" s="124"/>
      <c r="J312" s="57"/>
      <c r="K312" s="57"/>
      <c r="L312" s="125"/>
      <c r="M312" s="57"/>
      <c r="N312" s="55"/>
      <c r="O312" s="58"/>
      <c r="P312" s="58"/>
      <c r="Q312" s="58"/>
      <c r="R312" s="58"/>
      <c r="S312" s="58"/>
      <c r="T312" s="58"/>
      <c r="U312" s="58"/>
      <c r="V312" s="58"/>
      <c r="W312" s="58"/>
      <c r="X312" s="58"/>
    </row>
    <row r="313" spans="2:24" s="110" customFormat="1" ht="15" hidden="1" customHeight="1" x14ac:dyDescent="0.4">
      <c r="B313" s="58"/>
      <c r="C313" s="55"/>
      <c r="D313" s="113"/>
      <c r="E313" s="123"/>
      <c r="F313" s="447"/>
      <c r="G313" s="448"/>
      <c r="H313" s="448"/>
      <c r="I313" s="124"/>
      <c r="J313" s="57"/>
      <c r="K313" s="57"/>
      <c r="L313" s="125"/>
      <c r="M313" s="57"/>
      <c r="N313" s="55"/>
      <c r="O313" s="58"/>
      <c r="P313" s="58"/>
      <c r="Q313" s="58"/>
      <c r="R313" s="58"/>
      <c r="S313" s="58"/>
      <c r="T313" s="58"/>
      <c r="U313" s="58"/>
      <c r="V313" s="58"/>
      <c r="W313" s="58"/>
      <c r="X313" s="58"/>
    </row>
    <row r="314" spans="2:24" s="110" customFormat="1" ht="15" hidden="1" customHeight="1" x14ac:dyDescent="0.4">
      <c r="B314" s="58"/>
      <c r="C314" s="55"/>
      <c r="D314" s="113"/>
      <c r="E314" s="123"/>
      <c r="F314" s="447"/>
      <c r="G314" s="448"/>
      <c r="H314" s="448"/>
      <c r="I314" s="124"/>
      <c r="J314" s="57"/>
      <c r="K314" s="57"/>
      <c r="L314" s="125"/>
      <c r="M314" s="57"/>
      <c r="N314" s="55"/>
      <c r="O314" s="58"/>
      <c r="P314" s="58"/>
      <c r="Q314" s="58"/>
      <c r="R314" s="58"/>
      <c r="S314" s="58"/>
      <c r="T314" s="58"/>
      <c r="U314" s="58"/>
      <c r="V314" s="58"/>
      <c r="W314" s="58"/>
      <c r="X314" s="58"/>
    </row>
    <row r="315" spans="2:24" s="110" customFormat="1" ht="15" hidden="1" customHeight="1" x14ac:dyDescent="0.4">
      <c r="B315" s="58"/>
      <c r="C315" s="55"/>
      <c r="D315" s="113"/>
      <c r="E315" s="123"/>
      <c r="F315" s="447"/>
      <c r="G315" s="448"/>
      <c r="H315" s="448"/>
      <c r="I315" s="124"/>
      <c r="J315" s="57"/>
      <c r="K315" s="57"/>
      <c r="L315" s="125"/>
      <c r="M315" s="57"/>
      <c r="N315" s="55"/>
      <c r="O315" s="58"/>
      <c r="P315" s="58"/>
      <c r="Q315" s="58"/>
      <c r="R315" s="58"/>
      <c r="S315" s="58"/>
      <c r="T315" s="58"/>
      <c r="U315" s="58"/>
      <c r="V315" s="58"/>
      <c r="W315" s="58"/>
      <c r="X315" s="58"/>
    </row>
    <row r="316" spans="2:24" s="110" customFormat="1" ht="15" hidden="1" customHeight="1" x14ac:dyDescent="0.4">
      <c r="B316" s="58"/>
      <c r="C316" s="55"/>
      <c r="D316" s="113"/>
      <c r="E316" s="123"/>
      <c r="F316" s="447"/>
      <c r="G316" s="448"/>
      <c r="H316" s="448"/>
      <c r="I316" s="124"/>
      <c r="J316" s="57"/>
      <c r="K316" s="57"/>
      <c r="L316" s="125"/>
      <c r="M316" s="57"/>
      <c r="N316" s="55"/>
      <c r="O316" s="58"/>
      <c r="P316" s="58"/>
      <c r="Q316" s="58"/>
      <c r="R316" s="58"/>
      <c r="S316" s="58"/>
      <c r="T316" s="58"/>
      <c r="U316" s="58"/>
      <c r="V316" s="58"/>
      <c r="W316" s="58"/>
      <c r="X316" s="58"/>
    </row>
    <row r="317" spans="2:24" s="110" customFormat="1" ht="15" hidden="1" customHeight="1" x14ac:dyDescent="0.4">
      <c r="B317" s="58"/>
      <c r="C317" s="55"/>
      <c r="D317" s="113"/>
      <c r="E317" s="123"/>
      <c r="F317" s="447"/>
      <c r="G317" s="448"/>
      <c r="H317" s="448"/>
      <c r="I317" s="124"/>
      <c r="J317" s="57"/>
      <c r="K317" s="57"/>
      <c r="L317" s="125"/>
      <c r="M317" s="57"/>
      <c r="N317" s="55"/>
      <c r="O317" s="58"/>
      <c r="P317" s="58"/>
      <c r="Q317" s="58"/>
      <c r="R317" s="58"/>
      <c r="S317" s="58"/>
      <c r="T317" s="58"/>
      <c r="U317" s="58"/>
      <c r="V317" s="58"/>
      <c r="W317" s="58"/>
      <c r="X317" s="58"/>
    </row>
    <row r="318" spans="2:24" s="110" customFormat="1" ht="15" hidden="1" customHeight="1" x14ac:dyDescent="0.4">
      <c r="B318" s="58"/>
      <c r="C318" s="55"/>
      <c r="D318" s="113"/>
      <c r="E318" s="123"/>
      <c r="F318" s="447"/>
      <c r="G318" s="448"/>
      <c r="H318" s="448"/>
      <c r="I318" s="124"/>
      <c r="J318" s="57"/>
      <c r="K318" s="57"/>
      <c r="L318" s="125"/>
      <c r="M318" s="57"/>
      <c r="N318" s="55"/>
      <c r="O318" s="58"/>
      <c r="P318" s="58"/>
      <c r="Q318" s="58"/>
      <c r="R318" s="58"/>
      <c r="S318" s="58"/>
      <c r="T318" s="58"/>
      <c r="U318" s="58"/>
      <c r="V318" s="58"/>
      <c r="W318" s="58"/>
      <c r="X318" s="58"/>
    </row>
    <row r="319" spans="2:24" s="110" customFormat="1" ht="15" hidden="1" customHeight="1" x14ac:dyDescent="0.4">
      <c r="B319" s="58"/>
      <c r="C319" s="55"/>
      <c r="D319" s="113"/>
      <c r="E319" s="123"/>
      <c r="F319" s="447"/>
      <c r="G319" s="448"/>
      <c r="H319" s="448"/>
      <c r="I319" s="124"/>
      <c r="J319" s="57"/>
      <c r="K319" s="57"/>
      <c r="L319" s="125"/>
      <c r="M319" s="57"/>
      <c r="N319" s="55"/>
      <c r="O319" s="58"/>
      <c r="P319" s="58"/>
      <c r="Q319" s="58"/>
      <c r="R319" s="58"/>
      <c r="S319" s="58"/>
      <c r="T319" s="58"/>
      <c r="U319" s="58"/>
      <c r="V319" s="58"/>
      <c r="W319" s="58"/>
      <c r="X319" s="58"/>
    </row>
    <row r="320" spans="2:24" s="110" customFormat="1" ht="15" hidden="1" customHeight="1" x14ac:dyDescent="0.4">
      <c r="B320" s="58"/>
      <c r="C320" s="55"/>
      <c r="D320" s="113"/>
      <c r="E320" s="123"/>
      <c r="F320" s="447"/>
      <c r="G320" s="448"/>
      <c r="H320" s="448"/>
      <c r="I320" s="124"/>
      <c r="J320" s="57"/>
      <c r="K320" s="57"/>
      <c r="L320" s="125"/>
      <c r="M320" s="57"/>
      <c r="N320" s="55"/>
      <c r="O320" s="58"/>
      <c r="P320" s="58"/>
      <c r="Q320" s="58"/>
      <c r="R320" s="58"/>
      <c r="S320" s="58"/>
      <c r="T320" s="58"/>
      <c r="U320" s="58"/>
      <c r="V320" s="58"/>
      <c r="W320" s="58"/>
      <c r="X320" s="58"/>
    </row>
    <row r="321" spans="2:24" s="110" customFormat="1" ht="15" hidden="1" customHeight="1" x14ac:dyDescent="0.4">
      <c r="B321" s="58"/>
      <c r="C321" s="55"/>
      <c r="D321" s="113"/>
      <c r="E321" s="123"/>
      <c r="F321" s="447"/>
      <c r="G321" s="448"/>
      <c r="H321" s="448"/>
      <c r="I321" s="124"/>
      <c r="J321" s="57"/>
      <c r="K321" s="57"/>
      <c r="L321" s="125"/>
      <c r="M321" s="57"/>
      <c r="N321" s="55"/>
      <c r="O321" s="58"/>
      <c r="P321" s="58"/>
      <c r="Q321" s="58"/>
      <c r="R321" s="58"/>
      <c r="S321" s="58"/>
      <c r="T321" s="58"/>
      <c r="U321" s="58"/>
      <c r="V321" s="58"/>
      <c r="W321" s="58"/>
      <c r="X321" s="58"/>
    </row>
    <row r="322" spans="2:24" s="110" customFormat="1" ht="15" hidden="1" customHeight="1" x14ac:dyDescent="0.4">
      <c r="B322" s="58"/>
      <c r="C322" s="55"/>
      <c r="D322" s="113"/>
      <c r="E322" s="123"/>
      <c r="F322" s="447"/>
      <c r="G322" s="448"/>
      <c r="H322" s="448"/>
      <c r="I322" s="124"/>
      <c r="J322" s="57"/>
      <c r="K322" s="57"/>
      <c r="L322" s="125"/>
      <c r="M322" s="57"/>
      <c r="N322" s="55"/>
      <c r="O322" s="58"/>
      <c r="P322" s="58"/>
      <c r="Q322" s="58"/>
      <c r="R322" s="58"/>
      <c r="S322" s="58"/>
      <c r="T322" s="58"/>
      <c r="U322" s="58"/>
      <c r="V322" s="58"/>
      <c r="W322" s="58"/>
      <c r="X322" s="58"/>
    </row>
  </sheetData>
  <sheetProtection algorithmName="SHA-512" hashValue="e0bWoTaJ/qC7CbrKB8OpFldcfuA9kMYNM8hnBEaCqfxTkRwBbv0iQuCAs52hBvXJA+OhFGNwArMmGXWpZ655OQ==" saltValue="G+XoOyWLU0AeScEkDYN0sg==" spinCount="100000" sheet="1" objects="1" scenarios="1"/>
  <mergeCells count="48">
    <mergeCell ref="I1:I2"/>
    <mergeCell ref="K2:K14"/>
    <mergeCell ref="L2:L14"/>
    <mergeCell ref="M2:M14"/>
    <mergeCell ref="K102:K103"/>
    <mergeCell ref="L102:L103"/>
    <mergeCell ref="M102:M103"/>
    <mergeCell ref="K16:K101"/>
    <mergeCell ref="L16:L101"/>
    <mergeCell ref="M16:M101"/>
    <mergeCell ref="C3:J3"/>
    <mergeCell ref="C56:J56"/>
    <mergeCell ref="C72:J72"/>
    <mergeCell ref="C4:J4"/>
    <mergeCell ref="E104:E120"/>
    <mergeCell ref="F104:F106"/>
    <mergeCell ref="J104:J106"/>
    <mergeCell ref="F117:F119"/>
    <mergeCell ref="J117:J120"/>
    <mergeCell ref="K104:K106"/>
    <mergeCell ref="M104:M106"/>
    <mergeCell ref="F107:F109"/>
    <mergeCell ref="J107:J116"/>
    <mergeCell ref="F110:F112"/>
    <mergeCell ref="K117:K120"/>
    <mergeCell ref="M117:M120"/>
    <mergeCell ref="K107:K116"/>
    <mergeCell ref="M107:M116"/>
    <mergeCell ref="E121:E129"/>
    <mergeCell ref="F121:F123"/>
    <mergeCell ref="J121:J123"/>
    <mergeCell ref="K121:K123"/>
    <mergeCell ref="M121:M123"/>
    <mergeCell ref="F124:F126"/>
    <mergeCell ref="J124:J126"/>
    <mergeCell ref="K124:K126"/>
    <mergeCell ref="M124:M126"/>
    <mergeCell ref="J127:J129"/>
    <mergeCell ref="K127:K129"/>
    <mergeCell ref="L127:L129"/>
    <mergeCell ref="M127:M129"/>
    <mergeCell ref="E130:E135"/>
    <mergeCell ref="F130:F131"/>
    <mergeCell ref="J130:J135"/>
    <mergeCell ref="K130:K135"/>
    <mergeCell ref="M130:M135"/>
    <mergeCell ref="F132:F133"/>
    <mergeCell ref="F134:F135"/>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F3B1F-9C6C-4F05-AA30-086E318060CF}">
  <dimension ref="A1:X248"/>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0.33203125" style="113" customWidth="1"/>
    <col min="5" max="5" width="39.33203125" style="123" customWidth="1"/>
    <col min="6" max="6" width="12.109375" style="57" customWidth="1"/>
    <col min="7" max="7" width="14.33203125" style="55" customWidth="1"/>
    <col min="8" max="8" width="14.44140625" style="55" customWidth="1"/>
    <col min="9" max="9" width="16.5546875" style="124" customWidth="1"/>
    <col min="10" max="10" width="63.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449"/>
      <c r="D1" s="129"/>
      <c r="E1" s="130"/>
      <c r="F1" s="131"/>
      <c r="G1" s="128"/>
      <c r="H1" s="128"/>
      <c r="I1" s="682" t="s">
        <v>148</v>
      </c>
      <c r="J1" s="132"/>
      <c r="K1" s="133"/>
      <c r="L1" s="134"/>
      <c r="M1" s="133"/>
      <c r="N1" s="134"/>
      <c r="O1" s="135"/>
      <c r="P1" s="135"/>
      <c r="Q1" s="58"/>
      <c r="R1" s="58"/>
      <c r="S1" s="58"/>
      <c r="T1" s="58"/>
      <c r="U1" s="58"/>
      <c r="V1" s="58"/>
      <c r="W1" s="58"/>
      <c r="X1" s="58"/>
    </row>
    <row r="2" spans="1:24" s="70" customFormat="1" ht="45" customHeight="1" x14ac:dyDescent="0.4">
      <c r="A2" s="59"/>
      <c r="B2" s="136"/>
      <c r="C2" s="450"/>
      <c r="D2" s="137" t="s">
        <v>146</v>
      </c>
      <c r="E2" s="63" t="s">
        <v>147</v>
      </c>
      <c r="F2" s="63">
        <v>2022</v>
      </c>
      <c r="G2" s="63">
        <v>2023</v>
      </c>
      <c r="H2" s="63">
        <v>2024</v>
      </c>
      <c r="I2" s="682"/>
      <c r="J2" s="66" t="s">
        <v>149</v>
      </c>
      <c r="K2" s="67"/>
      <c r="L2" s="666"/>
      <c r="M2" s="667"/>
      <c r="N2" s="69"/>
      <c r="O2" s="68"/>
      <c r="P2" s="68"/>
    </row>
    <row r="3" spans="1:24" s="70" customFormat="1" ht="222.6" customHeight="1" x14ac:dyDescent="0.4">
      <c r="A3" s="59"/>
      <c r="B3" s="136"/>
      <c r="C3" s="706" t="s">
        <v>626</v>
      </c>
      <c r="D3" s="679"/>
      <c r="E3" s="679"/>
      <c r="F3" s="679"/>
      <c r="G3" s="679"/>
      <c r="H3" s="679"/>
      <c r="I3" s="679"/>
      <c r="J3" s="679"/>
      <c r="K3" s="67"/>
      <c r="L3" s="666"/>
      <c r="M3" s="667"/>
      <c r="N3" s="69"/>
      <c r="O3" s="68"/>
      <c r="P3" s="68"/>
    </row>
    <row r="4" spans="1:24" s="70" customFormat="1" ht="41.4" customHeight="1" x14ac:dyDescent="0.4">
      <c r="A4" s="80"/>
      <c r="B4" s="136"/>
      <c r="C4" s="69"/>
      <c r="D4" s="81" t="s">
        <v>627</v>
      </c>
      <c r="E4" s="82" t="s">
        <v>628</v>
      </c>
      <c r="F4" s="111">
        <v>241</v>
      </c>
      <c r="G4" s="219">
        <v>308</v>
      </c>
      <c r="H4" s="280">
        <v>495</v>
      </c>
      <c r="I4" s="392">
        <f>((H4-G4)/G4)</f>
        <v>0.6071428571428571</v>
      </c>
      <c r="J4" s="81"/>
      <c r="K4" s="67"/>
      <c r="L4" s="666"/>
      <c r="M4" s="667"/>
      <c r="N4" s="69"/>
      <c r="O4" s="68"/>
      <c r="P4" s="68"/>
    </row>
    <row r="5" spans="1:24" s="70" customFormat="1" ht="41.4" customHeight="1" x14ac:dyDescent="0.4">
      <c r="A5" s="80"/>
      <c r="B5" s="136"/>
      <c r="C5" s="69"/>
      <c r="D5" s="81" t="s">
        <v>627</v>
      </c>
      <c r="E5" s="82" t="s">
        <v>629</v>
      </c>
      <c r="F5" s="111">
        <v>195</v>
      </c>
      <c r="G5" s="219">
        <v>254</v>
      </c>
      <c r="H5" s="280">
        <v>415</v>
      </c>
      <c r="I5" s="331">
        <f>((H5-G5)/G5)</f>
        <v>0.63385826771653542</v>
      </c>
      <c r="J5" s="81"/>
      <c r="K5" s="67"/>
      <c r="L5" s="666"/>
      <c r="M5" s="667"/>
      <c r="N5" s="69"/>
      <c r="O5" s="68"/>
      <c r="P5" s="68"/>
    </row>
    <row r="6" spans="1:24" s="70" customFormat="1" ht="41.4" customHeight="1" x14ac:dyDescent="0.4">
      <c r="A6" s="80"/>
      <c r="B6" s="136"/>
      <c r="C6" s="69"/>
      <c r="D6" s="81" t="s">
        <v>627</v>
      </c>
      <c r="E6" s="451" t="s">
        <v>630</v>
      </c>
      <c r="F6" s="111">
        <v>46</v>
      </c>
      <c r="G6" s="219">
        <v>54</v>
      </c>
      <c r="H6" s="280">
        <v>80</v>
      </c>
      <c r="I6" s="331">
        <f>((H6-G6)/G6)</f>
        <v>0.48148148148148145</v>
      </c>
      <c r="J6" s="81"/>
      <c r="K6" s="67"/>
      <c r="L6" s="666"/>
      <c r="M6" s="667"/>
      <c r="N6" s="69"/>
      <c r="O6" s="68"/>
      <c r="P6" s="68"/>
    </row>
    <row r="7" spans="1:24" s="70" customFormat="1" ht="41.4" customHeight="1" x14ac:dyDescent="0.4">
      <c r="A7" s="80"/>
      <c r="B7" s="136"/>
      <c r="C7" s="592" t="s">
        <v>631</v>
      </c>
      <c r="D7" s="72"/>
      <c r="E7" s="72"/>
      <c r="F7" s="72"/>
      <c r="G7" s="72"/>
      <c r="H7" s="72"/>
      <c r="I7" s="72"/>
      <c r="J7" s="72"/>
      <c r="K7" s="67"/>
      <c r="L7" s="666"/>
      <c r="M7" s="667"/>
      <c r="N7" s="69"/>
      <c r="O7" s="68"/>
      <c r="P7" s="68"/>
    </row>
    <row r="8" spans="1:24" s="70" customFormat="1" ht="41.4" customHeight="1" x14ac:dyDescent="0.4">
      <c r="A8" s="80"/>
      <c r="B8" s="136"/>
      <c r="C8" s="69"/>
      <c r="D8" s="81" t="s">
        <v>632</v>
      </c>
      <c r="E8" s="278" t="s">
        <v>633</v>
      </c>
      <c r="F8" s="210" t="s">
        <v>167</v>
      </c>
      <c r="G8" s="210" t="s">
        <v>167</v>
      </c>
      <c r="H8" s="598">
        <v>160</v>
      </c>
      <c r="I8" s="598" t="s">
        <v>167</v>
      </c>
      <c r="J8" s="691" t="s">
        <v>634</v>
      </c>
      <c r="K8" s="604"/>
      <c r="L8" s="666"/>
      <c r="M8" s="667"/>
      <c r="N8" s="69"/>
      <c r="O8" s="68"/>
      <c r="P8" s="68"/>
    </row>
    <row r="9" spans="1:24" s="70" customFormat="1" ht="41.4" customHeight="1" x14ac:dyDescent="0.4">
      <c r="A9" s="80"/>
      <c r="B9" s="136"/>
      <c r="C9" s="69"/>
      <c r="D9" s="81" t="s">
        <v>632</v>
      </c>
      <c r="E9" s="278" t="s">
        <v>635</v>
      </c>
      <c r="F9" s="210" t="s">
        <v>167</v>
      </c>
      <c r="G9" s="599" t="s">
        <v>167</v>
      </c>
      <c r="H9" s="598">
        <v>147</v>
      </c>
      <c r="I9" s="598" t="s">
        <v>167</v>
      </c>
      <c r="J9" s="692"/>
      <c r="K9" s="604"/>
      <c r="L9" s="666"/>
      <c r="M9" s="667"/>
      <c r="N9" s="69"/>
      <c r="O9" s="68"/>
      <c r="P9" s="68"/>
    </row>
    <row r="10" spans="1:24" s="70" customFormat="1" ht="41.4" customHeight="1" x14ac:dyDescent="0.4">
      <c r="A10" s="80"/>
      <c r="B10" s="136"/>
      <c r="C10" s="69"/>
      <c r="D10" s="81" t="s">
        <v>632</v>
      </c>
      <c r="E10" s="278" t="s">
        <v>636</v>
      </c>
      <c r="F10" s="210" t="s">
        <v>167</v>
      </c>
      <c r="G10" s="599" t="s">
        <v>167</v>
      </c>
      <c r="H10" s="598">
        <v>24</v>
      </c>
      <c r="I10" s="598" t="s">
        <v>167</v>
      </c>
      <c r="J10" s="692"/>
      <c r="K10" s="604"/>
      <c r="L10" s="666"/>
      <c r="M10" s="667"/>
      <c r="N10" s="69"/>
      <c r="O10" s="68"/>
      <c r="P10" s="68"/>
    </row>
    <row r="11" spans="1:24" s="70" customFormat="1" ht="41.4" customHeight="1" x14ac:dyDescent="0.4">
      <c r="A11" s="80"/>
      <c r="B11" s="136"/>
      <c r="C11" s="69"/>
      <c r="D11" s="81" t="s">
        <v>632</v>
      </c>
      <c r="E11" s="278" t="s">
        <v>637</v>
      </c>
      <c r="F11" s="210" t="s">
        <v>167</v>
      </c>
      <c r="G11" s="599" t="s">
        <v>167</v>
      </c>
      <c r="H11" s="598">
        <v>19</v>
      </c>
      <c r="I11" s="598" t="s">
        <v>167</v>
      </c>
      <c r="J11" s="692"/>
      <c r="K11" s="604"/>
      <c r="L11" s="666"/>
      <c r="M11" s="667"/>
      <c r="N11" s="69"/>
      <c r="O11" s="68"/>
      <c r="P11" s="68"/>
    </row>
    <row r="12" spans="1:24" s="70" customFormat="1" ht="41.4" customHeight="1" x14ac:dyDescent="0.4">
      <c r="A12" s="80"/>
      <c r="B12" s="136"/>
      <c r="C12" s="69"/>
      <c r="D12" s="81" t="s">
        <v>632</v>
      </c>
      <c r="E12" s="278" t="s">
        <v>638</v>
      </c>
      <c r="F12" s="210" t="s">
        <v>167</v>
      </c>
      <c r="G12" s="599" t="s">
        <v>167</v>
      </c>
      <c r="H12" s="598">
        <v>11</v>
      </c>
      <c r="I12" s="598" t="s">
        <v>167</v>
      </c>
      <c r="J12" s="692"/>
      <c r="K12" s="604"/>
      <c r="L12" s="666"/>
      <c r="M12" s="667"/>
      <c r="N12" s="69"/>
      <c r="O12" s="68"/>
      <c r="P12" s="68"/>
    </row>
    <row r="13" spans="1:24" s="70" customFormat="1" ht="41.4" customHeight="1" x14ac:dyDescent="0.4">
      <c r="A13" s="80"/>
      <c r="B13" s="136"/>
      <c r="C13" s="69"/>
      <c r="D13" s="81" t="s">
        <v>632</v>
      </c>
      <c r="E13" s="278" t="s">
        <v>639</v>
      </c>
      <c r="F13" s="210" t="s">
        <v>167</v>
      </c>
      <c r="G13" s="599" t="s">
        <v>167</v>
      </c>
      <c r="H13" s="598">
        <v>83</v>
      </c>
      <c r="I13" s="598" t="s">
        <v>167</v>
      </c>
      <c r="J13" s="692"/>
      <c r="K13" s="604"/>
      <c r="L13" s="666"/>
      <c r="M13" s="667"/>
      <c r="N13" s="69"/>
      <c r="O13" s="68"/>
      <c r="P13" s="68"/>
    </row>
    <row r="14" spans="1:24" s="70" customFormat="1" ht="115.2" customHeight="1" x14ac:dyDescent="0.4">
      <c r="A14" s="80"/>
      <c r="B14" s="136"/>
      <c r="C14" s="69"/>
      <c r="D14" s="81" t="s">
        <v>632</v>
      </c>
      <c r="E14" s="600" t="s">
        <v>640</v>
      </c>
      <c r="F14" s="601" t="s">
        <v>167</v>
      </c>
      <c r="G14" s="602" t="s">
        <v>167</v>
      </c>
      <c r="H14" s="601">
        <v>51</v>
      </c>
      <c r="I14" s="601" t="s">
        <v>167</v>
      </c>
      <c r="J14" s="560" t="s">
        <v>641</v>
      </c>
      <c r="K14" s="604"/>
      <c r="L14" s="666"/>
      <c r="M14" s="667"/>
      <c r="N14" s="69"/>
      <c r="O14" s="68"/>
      <c r="P14" s="68"/>
    </row>
    <row r="15" spans="1:24" s="70" customFormat="1" ht="132.6" customHeight="1" x14ac:dyDescent="0.4">
      <c r="A15" s="80"/>
      <c r="B15" s="136"/>
      <c r="C15" s="671" t="s">
        <v>642</v>
      </c>
      <c r="D15" s="672"/>
      <c r="E15" s="672"/>
      <c r="F15" s="672"/>
      <c r="G15" s="672"/>
      <c r="H15" s="672"/>
      <c r="I15" s="672"/>
      <c r="J15" s="672"/>
      <c r="K15" s="67"/>
      <c r="L15" s="666"/>
      <c r="M15" s="667"/>
      <c r="N15" s="69"/>
      <c r="O15" s="68"/>
      <c r="P15" s="68"/>
    </row>
    <row r="16" spans="1:24" s="70" customFormat="1" ht="24.6" customHeight="1" x14ac:dyDescent="0.4">
      <c r="A16" s="80"/>
      <c r="B16" s="136"/>
      <c r="C16" s="710" t="s">
        <v>643</v>
      </c>
      <c r="D16" s="711"/>
      <c r="E16" s="711"/>
      <c r="F16" s="711"/>
      <c r="G16" s="711"/>
      <c r="H16" s="711"/>
      <c r="I16" s="711"/>
      <c r="J16" s="711"/>
      <c r="K16" s="67"/>
      <c r="L16" s="666"/>
      <c r="M16" s="667"/>
      <c r="N16" s="69"/>
      <c r="O16" s="68"/>
      <c r="P16" s="68"/>
    </row>
    <row r="17" spans="1:16" s="70" customFormat="1" ht="43.95" customHeight="1" x14ac:dyDescent="0.4">
      <c r="A17" s="80"/>
      <c r="B17" s="136"/>
      <c r="C17" s="69"/>
      <c r="D17" s="81" t="s">
        <v>644</v>
      </c>
      <c r="E17" s="34" t="s">
        <v>645</v>
      </c>
      <c r="F17" s="452">
        <v>86</v>
      </c>
      <c r="G17" s="453">
        <v>33</v>
      </c>
      <c r="H17" s="452">
        <v>57</v>
      </c>
      <c r="I17" s="391" t="s">
        <v>646</v>
      </c>
      <c r="J17" s="81"/>
      <c r="K17" s="67"/>
      <c r="L17" s="666"/>
      <c r="M17" s="667"/>
      <c r="N17" s="69"/>
      <c r="O17" s="68"/>
      <c r="P17" s="68"/>
    </row>
    <row r="18" spans="1:16" s="70" customFormat="1" ht="30" customHeight="1" x14ac:dyDescent="0.4">
      <c r="A18" s="80"/>
      <c r="B18" s="136"/>
      <c r="C18" s="69"/>
      <c r="D18" s="81" t="s">
        <v>647</v>
      </c>
      <c r="E18" s="82" t="s">
        <v>648</v>
      </c>
      <c r="F18" s="368" t="s">
        <v>167</v>
      </c>
      <c r="G18" s="454">
        <v>1</v>
      </c>
      <c r="H18" s="455">
        <v>1</v>
      </c>
      <c r="I18" s="412" t="s">
        <v>209</v>
      </c>
      <c r="J18" s="81"/>
      <c r="K18" s="67"/>
      <c r="L18" s="666"/>
      <c r="M18" s="667"/>
      <c r="N18" s="69"/>
      <c r="O18" s="68"/>
      <c r="P18" s="68"/>
    </row>
    <row r="19" spans="1:16" s="70" customFormat="1" ht="61.95" customHeight="1" x14ac:dyDescent="0.4">
      <c r="A19" s="80"/>
      <c r="B19" s="136"/>
      <c r="C19" s="69"/>
      <c r="D19" s="81" t="s">
        <v>647</v>
      </c>
      <c r="E19" s="82" t="s">
        <v>649</v>
      </c>
      <c r="F19" s="455">
        <v>0.96</v>
      </c>
      <c r="G19" s="456">
        <v>0.92</v>
      </c>
      <c r="H19" s="455">
        <v>0.94</v>
      </c>
      <c r="I19" s="457" t="s">
        <v>650</v>
      </c>
      <c r="J19" s="691" t="s">
        <v>651</v>
      </c>
      <c r="K19" s="67"/>
      <c r="L19" s="666"/>
      <c r="M19" s="667"/>
      <c r="N19" s="69"/>
      <c r="O19" s="68"/>
      <c r="P19" s="68"/>
    </row>
    <row r="20" spans="1:16" s="70" customFormat="1" ht="36" customHeight="1" x14ac:dyDescent="0.4">
      <c r="A20" s="80"/>
      <c r="B20" s="136"/>
      <c r="C20" s="69"/>
      <c r="D20" s="458" t="s">
        <v>647</v>
      </c>
      <c r="E20" s="459" t="s">
        <v>652</v>
      </c>
      <c r="F20" s="460">
        <v>3014</v>
      </c>
      <c r="G20" s="461">
        <v>3918</v>
      </c>
      <c r="H20" s="460">
        <v>4741</v>
      </c>
      <c r="I20" s="331">
        <f>((H20-G20)/G20)</f>
        <v>0.21005615109749873</v>
      </c>
      <c r="J20" s="692"/>
      <c r="K20" s="67"/>
      <c r="L20" s="666"/>
      <c r="M20" s="667"/>
      <c r="N20" s="69"/>
      <c r="O20" s="68"/>
      <c r="P20" s="68"/>
    </row>
    <row r="21" spans="1:16" s="70" customFormat="1" ht="32.4" customHeight="1" x14ac:dyDescent="0.4">
      <c r="A21" s="80"/>
      <c r="B21" s="136"/>
      <c r="C21" s="69"/>
      <c r="D21" s="458" t="s">
        <v>647</v>
      </c>
      <c r="E21" s="305" t="s">
        <v>653</v>
      </c>
      <c r="F21" s="462">
        <v>17</v>
      </c>
      <c r="G21" s="461">
        <v>32</v>
      </c>
      <c r="H21" s="460">
        <v>38</v>
      </c>
      <c r="I21" s="331">
        <f>((H21-G21)/G21)</f>
        <v>0.1875</v>
      </c>
      <c r="J21" s="692"/>
      <c r="K21" s="67"/>
      <c r="L21" s="666"/>
      <c r="M21" s="667"/>
      <c r="N21" s="69"/>
      <c r="O21" s="68"/>
      <c r="P21" s="68"/>
    </row>
    <row r="22" spans="1:16" s="70" customFormat="1" ht="34.200000000000003" customHeight="1" x14ac:dyDescent="0.4">
      <c r="A22" s="80"/>
      <c r="B22" s="136"/>
      <c r="C22" s="69"/>
      <c r="D22" s="458" t="s">
        <v>647</v>
      </c>
      <c r="E22" s="463" t="s">
        <v>654</v>
      </c>
      <c r="F22" s="464">
        <v>146</v>
      </c>
      <c r="G22" s="465">
        <v>222</v>
      </c>
      <c r="H22" s="464">
        <v>302</v>
      </c>
      <c r="I22" s="331">
        <f>((H22-G22)/G22)</f>
        <v>0.36036036036036034</v>
      </c>
      <c r="J22" s="692"/>
      <c r="K22" s="67"/>
      <c r="L22" s="666"/>
      <c r="M22" s="667"/>
      <c r="N22" s="69"/>
      <c r="O22" s="68"/>
      <c r="P22" s="68"/>
    </row>
    <row r="23" spans="1:16" s="70" customFormat="1" ht="44.4" customHeight="1" x14ac:dyDescent="0.4">
      <c r="A23" s="80"/>
      <c r="B23" s="136"/>
      <c r="C23" s="69"/>
      <c r="D23" s="458" t="s">
        <v>647</v>
      </c>
      <c r="E23" s="305" t="s">
        <v>655</v>
      </c>
      <c r="F23" s="464">
        <v>682</v>
      </c>
      <c r="G23" s="461">
        <v>1158</v>
      </c>
      <c r="H23" s="461">
        <v>1279</v>
      </c>
      <c r="I23" s="331">
        <f>((H23-G23)/G23)</f>
        <v>0.10449050086355786</v>
      </c>
      <c r="J23" s="692"/>
      <c r="K23" s="67"/>
      <c r="L23" s="666"/>
      <c r="M23" s="667"/>
      <c r="N23" s="69"/>
      <c r="O23" s="68"/>
      <c r="P23" s="68"/>
    </row>
    <row r="24" spans="1:16" s="70" customFormat="1" ht="33" customHeight="1" x14ac:dyDescent="0.4">
      <c r="A24" s="80"/>
      <c r="B24" s="136"/>
      <c r="C24" s="69"/>
      <c r="D24" s="458" t="s">
        <v>647</v>
      </c>
      <c r="E24" s="305" t="s">
        <v>656</v>
      </c>
      <c r="F24" s="464">
        <v>2026</v>
      </c>
      <c r="G24" s="461">
        <v>2457</v>
      </c>
      <c r="H24" s="461">
        <v>3084</v>
      </c>
      <c r="I24" s="331">
        <f>((H24-G24)/G24)</f>
        <v>0.25518925518925517</v>
      </c>
      <c r="J24" s="692"/>
      <c r="K24" s="67"/>
      <c r="L24" s="666"/>
      <c r="M24" s="667"/>
      <c r="N24" s="69"/>
      <c r="O24" s="68"/>
      <c r="P24" s="68"/>
    </row>
    <row r="25" spans="1:16" s="70" customFormat="1" ht="48" customHeight="1" x14ac:dyDescent="0.4">
      <c r="A25" s="80"/>
      <c r="B25" s="136"/>
      <c r="C25" s="69"/>
      <c r="D25" s="458" t="s">
        <v>647</v>
      </c>
      <c r="E25" s="463" t="s">
        <v>657</v>
      </c>
      <c r="F25" s="462" t="s">
        <v>167</v>
      </c>
      <c r="G25" s="462" t="s">
        <v>167</v>
      </c>
      <c r="H25" s="462" t="s">
        <v>167</v>
      </c>
      <c r="I25" s="466" t="s">
        <v>167</v>
      </c>
      <c r="J25" s="692"/>
      <c r="K25" s="67"/>
      <c r="L25" s="666"/>
      <c r="M25" s="667"/>
      <c r="N25" s="69"/>
      <c r="O25" s="68"/>
      <c r="P25" s="68"/>
    </row>
    <row r="26" spans="1:16" s="70" customFormat="1" ht="32.4" customHeight="1" x14ac:dyDescent="0.4">
      <c r="A26" s="80"/>
      <c r="B26" s="136"/>
      <c r="C26" s="69"/>
      <c r="D26" s="458" t="s">
        <v>647</v>
      </c>
      <c r="E26" s="305" t="s">
        <v>658</v>
      </c>
      <c r="F26" s="462">
        <v>143</v>
      </c>
      <c r="G26" s="461">
        <v>49</v>
      </c>
      <c r="H26" s="460">
        <v>38</v>
      </c>
      <c r="I26" s="331">
        <f>((H26-G26)/G26)</f>
        <v>-0.22448979591836735</v>
      </c>
      <c r="J26" s="693"/>
      <c r="K26" s="67"/>
      <c r="L26" s="67"/>
      <c r="M26" s="68"/>
      <c r="N26" s="69"/>
      <c r="O26" s="68"/>
      <c r="P26" s="68"/>
    </row>
    <row r="27" spans="1:16" s="70" customFormat="1" ht="27" customHeight="1" x14ac:dyDescent="0.4">
      <c r="A27" s="80"/>
      <c r="B27" s="136"/>
      <c r="C27" s="69"/>
      <c r="D27" s="458" t="s">
        <v>659</v>
      </c>
      <c r="E27" s="108" t="s">
        <v>660</v>
      </c>
      <c r="F27" s="462" t="s">
        <v>167</v>
      </c>
      <c r="G27" s="462" t="s">
        <v>167</v>
      </c>
      <c r="H27" s="462" t="s">
        <v>167</v>
      </c>
      <c r="I27" s="466" t="s">
        <v>167</v>
      </c>
      <c r="J27" s="81"/>
      <c r="K27" s="67"/>
      <c r="L27" s="67"/>
      <c r="M27" s="68"/>
      <c r="N27" s="69"/>
      <c r="O27" s="68"/>
      <c r="P27" s="68"/>
    </row>
    <row r="28" spans="1:16" s="70" customFormat="1" ht="134.4" customHeight="1" x14ac:dyDescent="0.4">
      <c r="A28" s="80"/>
      <c r="B28" s="60"/>
      <c r="C28" s="671" t="s">
        <v>661</v>
      </c>
      <c r="D28" s="672"/>
      <c r="E28" s="672"/>
      <c r="F28" s="672"/>
      <c r="G28" s="672"/>
      <c r="H28" s="672"/>
      <c r="I28" s="672"/>
      <c r="J28" s="672"/>
      <c r="K28" s="67"/>
      <c r="L28" s="67"/>
      <c r="M28" s="68"/>
      <c r="N28" s="69"/>
      <c r="O28" s="68"/>
      <c r="P28" s="68"/>
    </row>
    <row r="29" spans="1:16" s="70" customFormat="1" ht="60.75" customHeight="1" x14ac:dyDescent="0.4">
      <c r="A29" s="110"/>
      <c r="B29" s="58"/>
      <c r="D29" s="113"/>
      <c r="E29" s="112"/>
      <c r="F29" s="112"/>
      <c r="H29" s="112"/>
      <c r="I29" s="114"/>
      <c r="J29" s="117"/>
      <c r="K29" s="112"/>
      <c r="L29" s="112"/>
    </row>
    <row r="30" spans="1:16" s="70" customFormat="1" ht="42" customHeight="1" x14ac:dyDescent="0.4">
      <c r="A30" s="110"/>
      <c r="B30" s="58"/>
      <c r="D30" s="113"/>
      <c r="E30" s="661"/>
      <c r="F30" s="661"/>
      <c r="H30" s="112"/>
      <c r="I30" s="114"/>
      <c r="J30" s="663"/>
      <c r="K30" s="661"/>
      <c r="L30" s="112"/>
      <c r="M30" s="664"/>
    </row>
    <row r="31" spans="1:16" s="70" customFormat="1" ht="42" customHeight="1" x14ac:dyDescent="0.4">
      <c r="A31" s="110"/>
      <c r="B31" s="58"/>
      <c r="D31" s="113"/>
      <c r="E31" s="661"/>
      <c r="F31" s="661"/>
      <c r="H31" s="112"/>
      <c r="I31" s="114"/>
      <c r="J31" s="663"/>
      <c r="K31" s="661"/>
      <c r="L31" s="112"/>
      <c r="M31" s="664"/>
    </row>
    <row r="32" spans="1:16" s="70" customFormat="1" ht="42" customHeight="1" x14ac:dyDescent="0.4">
      <c r="A32" s="110"/>
      <c r="B32" s="58"/>
      <c r="D32" s="113"/>
      <c r="E32" s="661"/>
      <c r="F32" s="661"/>
      <c r="H32" s="112"/>
      <c r="I32" s="114"/>
      <c r="J32" s="663"/>
      <c r="K32" s="661"/>
      <c r="L32" s="112"/>
      <c r="M32" s="664"/>
    </row>
    <row r="33" spans="1:13" s="70" customFormat="1" ht="152.69999999999999" customHeight="1" x14ac:dyDescent="0.4">
      <c r="A33" s="110"/>
      <c r="B33" s="58"/>
      <c r="D33" s="113"/>
      <c r="E33" s="661"/>
      <c r="F33" s="661"/>
      <c r="H33" s="112"/>
      <c r="I33" s="114"/>
      <c r="J33" s="663"/>
      <c r="K33" s="661"/>
      <c r="L33" s="112"/>
      <c r="M33" s="664"/>
    </row>
    <row r="34" spans="1:13" s="70" customFormat="1" ht="30" customHeight="1" x14ac:dyDescent="0.4">
      <c r="A34" s="110"/>
      <c r="B34" s="58"/>
      <c r="D34" s="113"/>
      <c r="E34" s="661"/>
      <c r="F34" s="661"/>
      <c r="H34" s="112"/>
      <c r="I34" s="114"/>
      <c r="J34" s="663"/>
      <c r="K34" s="661"/>
      <c r="L34" s="112"/>
      <c r="M34" s="664"/>
    </row>
    <row r="35" spans="1:13" s="70" customFormat="1" ht="30" customHeight="1" x14ac:dyDescent="0.4">
      <c r="A35" s="110"/>
      <c r="B35" s="58"/>
      <c r="D35" s="113"/>
      <c r="E35" s="661"/>
      <c r="F35" s="661"/>
      <c r="H35" s="112"/>
      <c r="I35" s="114"/>
      <c r="J35" s="663"/>
      <c r="K35" s="661"/>
      <c r="L35" s="112"/>
      <c r="M35" s="664"/>
    </row>
    <row r="36" spans="1:13" s="70" customFormat="1" ht="30" customHeight="1" x14ac:dyDescent="0.4">
      <c r="A36" s="110"/>
      <c r="B36" s="58"/>
      <c r="D36" s="113"/>
      <c r="E36" s="661"/>
      <c r="F36" s="661"/>
      <c r="H36" s="112"/>
      <c r="I36" s="206"/>
      <c r="J36" s="663"/>
      <c r="K36" s="661"/>
      <c r="L36" s="112"/>
      <c r="M36" s="664"/>
    </row>
    <row r="37" spans="1:13" s="70" customFormat="1" ht="30" customHeight="1" x14ac:dyDescent="0.4">
      <c r="A37" s="110"/>
      <c r="B37" s="58"/>
      <c r="D37" s="113"/>
      <c r="E37" s="661"/>
      <c r="F37" s="661"/>
      <c r="H37" s="112"/>
      <c r="I37" s="206"/>
      <c r="J37" s="663"/>
      <c r="K37" s="661"/>
      <c r="L37" s="112"/>
      <c r="M37" s="664"/>
    </row>
    <row r="38" spans="1:13" s="70" customFormat="1" ht="46.5" customHeight="1" x14ac:dyDescent="0.4">
      <c r="A38" s="110"/>
      <c r="B38" s="58"/>
      <c r="D38" s="113"/>
      <c r="E38" s="661"/>
      <c r="F38" s="661"/>
      <c r="H38" s="112"/>
      <c r="I38" s="206"/>
      <c r="J38" s="663"/>
      <c r="K38" s="661"/>
      <c r="L38" s="112"/>
      <c r="M38" s="664"/>
    </row>
    <row r="39" spans="1:13" s="70" customFormat="1" ht="56.25" customHeight="1" x14ac:dyDescent="0.4">
      <c r="A39" s="110"/>
      <c r="B39" s="58"/>
      <c r="D39" s="113"/>
      <c r="E39" s="661"/>
      <c r="F39" s="112"/>
      <c r="H39" s="112"/>
      <c r="I39" s="114"/>
      <c r="J39" s="663"/>
      <c r="K39" s="661"/>
      <c r="L39" s="112"/>
      <c r="M39" s="664"/>
    </row>
    <row r="40" spans="1:13" s="70" customFormat="1" ht="60" customHeight="1" x14ac:dyDescent="0.4">
      <c r="A40" s="110"/>
      <c r="B40" s="58"/>
      <c r="D40" s="113"/>
      <c r="E40" s="661"/>
      <c r="F40" s="112"/>
      <c r="H40" s="112"/>
      <c r="I40" s="114"/>
      <c r="J40" s="663"/>
      <c r="K40" s="661"/>
      <c r="L40" s="112"/>
      <c r="M40" s="664"/>
    </row>
    <row r="41" spans="1:13" s="70" customFormat="1" ht="60" customHeight="1" x14ac:dyDescent="0.4">
      <c r="A41" s="110"/>
      <c r="B41" s="58"/>
      <c r="D41" s="113"/>
      <c r="E41" s="661"/>
      <c r="F41" s="112"/>
      <c r="H41" s="112"/>
      <c r="I41" s="114"/>
      <c r="J41" s="663"/>
      <c r="K41" s="661"/>
      <c r="L41" s="112"/>
      <c r="M41" s="664"/>
    </row>
    <row r="42" spans="1:13" s="70" customFormat="1" ht="60" customHeight="1" x14ac:dyDescent="0.4">
      <c r="A42" s="110"/>
      <c r="B42" s="58"/>
      <c r="D42" s="113"/>
      <c r="E42" s="661"/>
      <c r="F42" s="112"/>
      <c r="H42" s="112"/>
      <c r="I42" s="207"/>
      <c r="J42" s="663"/>
      <c r="K42" s="661"/>
      <c r="L42" s="112"/>
      <c r="M42" s="664"/>
    </row>
    <row r="43" spans="1:13" s="70" customFormat="1" ht="30" customHeight="1" x14ac:dyDescent="0.4">
      <c r="A43" s="110"/>
      <c r="B43" s="58"/>
      <c r="D43" s="113"/>
      <c r="E43" s="661"/>
      <c r="F43" s="661"/>
      <c r="H43" s="112"/>
      <c r="I43" s="114"/>
      <c r="J43" s="663"/>
      <c r="K43" s="661"/>
      <c r="L43" s="112"/>
      <c r="M43" s="664"/>
    </row>
    <row r="44" spans="1:13" s="70" customFormat="1" ht="30" customHeight="1" x14ac:dyDescent="0.4">
      <c r="A44" s="110"/>
      <c r="B44" s="58"/>
      <c r="D44" s="113"/>
      <c r="E44" s="661"/>
      <c r="F44" s="661"/>
      <c r="H44" s="112"/>
      <c r="I44" s="114"/>
      <c r="J44" s="663"/>
      <c r="K44" s="661"/>
      <c r="L44" s="112"/>
      <c r="M44" s="664"/>
    </row>
    <row r="45" spans="1:13" s="70" customFormat="1" ht="30" customHeight="1" x14ac:dyDescent="0.4">
      <c r="A45" s="110"/>
      <c r="B45" s="58"/>
      <c r="D45" s="113"/>
      <c r="E45" s="661"/>
      <c r="F45" s="661"/>
      <c r="H45" s="112"/>
      <c r="I45" s="114"/>
      <c r="J45" s="663"/>
      <c r="K45" s="661"/>
      <c r="L45" s="112"/>
      <c r="M45" s="664"/>
    </row>
    <row r="46" spans="1:13" s="70" customFormat="1" ht="146.69999999999999" customHeight="1" x14ac:dyDescent="0.4">
      <c r="A46" s="110"/>
      <c r="B46" s="58"/>
      <c r="D46" s="113"/>
      <c r="E46" s="661"/>
      <c r="F46" s="112"/>
      <c r="H46" s="112"/>
      <c r="I46" s="114"/>
      <c r="J46" s="663"/>
      <c r="K46" s="661"/>
      <c r="L46" s="112"/>
      <c r="M46" s="664"/>
    </row>
    <row r="47" spans="1:13" s="70" customFormat="1" ht="30" customHeight="1" x14ac:dyDescent="0.4">
      <c r="A47" s="110"/>
      <c r="B47" s="58"/>
      <c r="D47" s="113"/>
      <c r="E47" s="661"/>
      <c r="F47" s="661"/>
      <c r="H47" s="112"/>
      <c r="I47" s="207"/>
      <c r="J47" s="663"/>
      <c r="K47" s="661"/>
      <c r="L47" s="112"/>
      <c r="M47" s="664"/>
    </row>
    <row r="48" spans="1:13" s="70" customFormat="1" ht="30" customHeight="1" x14ac:dyDescent="0.4">
      <c r="A48" s="110"/>
      <c r="B48" s="58"/>
      <c r="D48" s="113"/>
      <c r="E48" s="661"/>
      <c r="F48" s="661"/>
      <c r="H48" s="112"/>
      <c r="I48" s="207"/>
      <c r="J48" s="663"/>
      <c r="K48" s="661"/>
      <c r="L48" s="112"/>
      <c r="M48" s="664"/>
    </row>
    <row r="49" spans="1:24" s="70" customFormat="1" ht="30" customHeight="1" x14ac:dyDescent="0.4">
      <c r="A49" s="110"/>
      <c r="B49" s="58"/>
      <c r="D49" s="113"/>
      <c r="E49" s="661"/>
      <c r="F49" s="661"/>
      <c r="H49" s="112"/>
      <c r="I49" s="207"/>
      <c r="J49" s="663"/>
      <c r="K49" s="661"/>
      <c r="L49" s="112"/>
      <c r="M49" s="664"/>
    </row>
    <row r="50" spans="1:24" s="70" customFormat="1" ht="42" customHeight="1" x14ac:dyDescent="0.4">
      <c r="A50" s="110"/>
      <c r="B50" s="58"/>
      <c r="D50" s="113"/>
      <c r="E50" s="661"/>
      <c r="F50" s="661"/>
      <c r="H50" s="112"/>
      <c r="I50" s="206"/>
      <c r="J50" s="663"/>
      <c r="K50" s="661"/>
      <c r="L50" s="112"/>
      <c r="M50" s="664"/>
    </row>
    <row r="51" spans="1:24" s="70" customFormat="1" ht="42" customHeight="1" x14ac:dyDescent="0.4">
      <c r="A51" s="110"/>
      <c r="B51" s="58"/>
      <c r="D51" s="113"/>
      <c r="E51" s="661"/>
      <c r="F51" s="661"/>
      <c r="H51" s="112"/>
      <c r="I51" s="114"/>
      <c r="J51" s="663"/>
      <c r="K51" s="661"/>
      <c r="L51" s="112"/>
      <c r="M51" s="664"/>
    </row>
    <row r="52" spans="1:24" s="70" customFormat="1" ht="42" customHeight="1" x14ac:dyDescent="0.4">
      <c r="A52" s="110"/>
      <c r="B52" s="58"/>
      <c r="D52" s="113"/>
      <c r="E52" s="661"/>
      <c r="F52" s="661"/>
      <c r="H52" s="112"/>
      <c r="I52" s="114"/>
      <c r="J52" s="663"/>
      <c r="K52" s="661"/>
      <c r="L52" s="112"/>
      <c r="M52" s="664"/>
    </row>
    <row r="53" spans="1:24" s="70" customFormat="1" ht="30" customHeight="1" x14ac:dyDescent="0.4">
      <c r="A53" s="110"/>
      <c r="B53" s="58"/>
      <c r="D53" s="113"/>
      <c r="E53" s="661"/>
      <c r="F53" s="112"/>
      <c r="H53" s="112"/>
      <c r="I53" s="114"/>
      <c r="J53" s="663"/>
      <c r="K53" s="661"/>
      <c r="L53" s="661"/>
      <c r="M53" s="664"/>
    </row>
    <row r="54" spans="1:24" s="70" customFormat="1" ht="30" customHeight="1" x14ac:dyDescent="0.4">
      <c r="A54" s="110"/>
      <c r="B54" s="58"/>
      <c r="D54" s="113"/>
      <c r="E54" s="661"/>
      <c r="F54" s="112"/>
      <c r="H54" s="112"/>
      <c r="I54" s="114"/>
      <c r="J54" s="663"/>
      <c r="K54" s="661"/>
      <c r="L54" s="661"/>
      <c r="M54" s="664"/>
    </row>
    <row r="55" spans="1:24" s="70" customFormat="1" ht="30" customHeight="1" x14ac:dyDescent="0.4">
      <c r="A55" s="110"/>
      <c r="B55" s="58"/>
      <c r="D55" s="113"/>
      <c r="E55" s="661"/>
      <c r="F55" s="112"/>
      <c r="H55" s="112"/>
      <c r="I55" s="206"/>
      <c r="J55" s="663"/>
      <c r="K55" s="661"/>
      <c r="L55" s="661"/>
      <c r="M55" s="664"/>
    </row>
    <row r="56" spans="1:24" s="70" customFormat="1" ht="103.95" customHeight="1" x14ac:dyDescent="0.4">
      <c r="A56" s="110"/>
      <c r="B56" s="58"/>
      <c r="D56" s="113"/>
      <c r="E56" s="661"/>
      <c r="F56" s="661"/>
      <c r="H56" s="112"/>
      <c r="I56" s="114"/>
      <c r="J56" s="663"/>
      <c r="K56" s="661"/>
      <c r="L56" s="112"/>
      <c r="M56" s="664"/>
    </row>
    <row r="57" spans="1:24" s="70" customFormat="1" ht="70.2" customHeight="1" x14ac:dyDescent="0.4">
      <c r="A57" s="110"/>
      <c r="B57" s="58"/>
      <c r="D57" s="113"/>
      <c r="E57" s="661"/>
      <c r="F57" s="661"/>
      <c r="H57" s="112"/>
      <c r="I57" s="114"/>
      <c r="J57" s="663"/>
      <c r="K57" s="661"/>
      <c r="L57" s="112"/>
      <c r="M57" s="664"/>
    </row>
    <row r="58" spans="1:24" s="70" customFormat="1" ht="56.25" customHeight="1" x14ac:dyDescent="0.4">
      <c r="A58" s="110"/>
      <c r="B58" s="58"/>
      <c r="D58" s="113"/>
      <c r="E58" s="661"/>
      <c r="F58" s="661"/>
      <c r="H58" s="112"/>
      <c r="I58" s="114"/>
      <c r="J58" s="663"/>
      <c r="K58" s="661"/>
      <c r="L58" s="112"/>
      <c r="M58" s="664"/>
    </row>
    <row r="59" spans="1:24" s="70" customFormat="1" ht="56.25" customHeight="1" x14ac:dyDescent="0.4">
      <c r="A59" s="110"/>
      <c r="B59" s="58"/>
      <c r="D59" s="113"/>
      <c r="E59" s="661"/>
      <c r="F59" s="661"/>
      <c r="H59" s="112"/>
      <c r="I59" s="114"/>
      <c r="J59" s="663"/>
      <c r="K59" s="661"/>
      <c r="L59" s="112"/>
      <c r="M59" s="664"/>
    </row>
    <row r="60" spans="1:24" s="70" customFormat="1" ht="56.25" customHeight="1" x14ac:dyDescent="0.4">
      <c r="A60" s="110"/>
      <c r="B60" s="58"/>
      <c r="D60" s="113"/>
      <c r="E60" s="661"/>
      <c r="F60" s="661"/>
      <c r="H60" s="112"/>
      <c r="I60" s="114"/>
      <c r="J60" s="663"/>
      <c r="K60" s="661"/>
      <c r="L60" s="112"/>
      <c r="M60" s="664"/>
    </row>
    <row r="61" spans="1:24" s="70" customFormat="1" ht="56.25" customHeight="1" x14ac:dyDescent="0.4">
      <c r="A61" s="110"/>
      <c r="B61" s="58"/>
      <c r="D61" s="113"/>
      <c r="E61" s="661"/>
      <c r="F61" s="661"/>
      <c r="H61" s="112"/>
      <c r="I61" s="114"/>
      <c r="J61" s="663"/>
      <c r="K61" s="661"/>
      <c r="L61" s="112"/>
      <c r="M61" s="664"/>
    </row>
    <row r="62" spans="1:24" s="70" customFormat="1" ht="14.25" customHeight="1" x14ac:dyDescent="0.4">
      <c r="A62" s="110"/>
      <c r="B62" s="58"/>
      <c r="D62" s="113"/>
      <c r="E62" s="112"/>
      <c r="I62" s="115"/>
    </row>
    <row r="63" spans="1:24" s="55" customFormat="1" ht="15" hidden="1" customHeight="1" x14ac:dyDescent="0.4">
      <c r="A63" s="110"/>
      <c r="B63" s="58"/>
      <c r="D63" s="113"/>
      <c r="E63" s="123"/>
      <c r="F63" s="57"/>
      <c r="I63" s="124"/>
      <c r="J63" s="57"/>
      <c r="K63" s="57"/>
      <c r="M63" s="57"/>
      <c r="O63" s="58"/>
      <c r="P63" s="58"/>
      <c r="Q63" s="58"/>
      <c r="R63" s="58"/>
      <c r="S63" s="58"/>
      <c r="T63" s="58"/>
      <c r="U63" s="58"/>
      <c r="V63" s="58"/>
      <c r="W63" s="58"/>
      <c r="X63" s="58"/>
    </row>
    <row r="64" spans="1:24" s="55" customFormat="1" ht="15" hidden="1" customHeight="1" x14ac:dyDescent="0.4">
      <c r="A64" s="110"/>
      <c r="B64" s="58"/>
      <c r="D64" s="113"/>
      <c r="E64" s="123"/>
      <c r="F64" s="57"/>
      <c r="I64" s="124"/>
      <c r="J64" s="57"/>
      <c r="K64" s="57"/>
      <c r="M64" s="57"/>
      <c r="O64" s="58"/>
      <c r="P64" s="58"/>
      <c r="Q64" s="58"/>
      <c r="R64" s="58"/>
      <c r="S64" s="58"/>
      <c r="T64" s="58"/>
      <c r="U64" s="58"/>
      <c r="V64" s="58"/>
      <c r="W64" s="58"/>
      <c r="X64" s="58"/>
    </row>
    <row r="65" spans="1:24" s="55" customFormat="1" ht="15" hidden="1" customHeight="1" x14ac:dyDescent="0.4">
      <c r="A65" s="110"/>
      <c r="B65" s="58"/>
      <c r="D65" s="113"/>
      <c r="E65" s="123"/>
      <c r="F65" s="57"/>
      <c r="I65" s="124"/>
      <c r="J65" s="57"/>
      <c r="K65" s="57"/>
      <c r="M65" s="57"/>
      <c r="O65" s="58"/>
      <c r="P65" s="58"/>
      <c r="Q65" s="58"/>
      <c r="R65" s="58"/>
      <c r="S65" s="58"/>
      <c r="T65" s="58"/>
      <c r="U65" s="58"/>
      <c r="V65" s="58"/>
      <c r="W65" s="58"/>
      <c r="X65" s="58"/>
    </row>
    <row r="66" spans="1:24" s="55" customFormat="1" ht="15" hidden="1" customHeight="1" x14ac:dyDescent="0.4">
      <c r="A66" s="110"/>
      <c r="B66" s="58"/>
      <c r="D66" s="113"/>
      <c r="E66" s="123"/>
      <c r="F66" s="57"/>
      <c r="I66" s="124"/>
      <c r="J66" s="57"/>
      <c r="K66" s="57"/>
      <c r="M66" s="57"/>
      <c r="O66" s="58"/>
      <c r="P66" s="58"/>
      <c r="Q66" s="58"/>
      <c r="R66" s="58"/>
      <c r="S66" s="58"/>
      <c r="T66" s="58"/>
      <c r="U66" s="58"/>
      <c r="V66" s="58"/>
      <c r="W66" s="58"/>
      <c r="X66" s="58"/>
    </row>
    <row r="67" spans="1:24" s="55" customFormat="1" ht="15" hidden="1" customHeight="1" x14ac:dyDescent="0.4">
      <c r="A67" s="110"/>
      <c r="B67" s="58"/>
      <c r="D67" s="113"/>
      <c r="E67" s="123"/>
      <c r="F67" s="57"/>
      <c r="I67" s="124"/>
      <c r="J67" s="57"/>
      <c r="K67" s="57"/>
      <c r="M67" s="57"/>
      <c r="O67" s="58"/>
      <c r="P67" s="58"/>
      <c r="Q67" s="58"/>
      <c r="R67" s="58"/>
      <c r="S67" s="58"/>
      <c r="T67" s="58"/>
      <c r="U67" s="58"/>
      <c r="V67" s="58"/>
      <c r="W67" s="58"/>
      <c r="X67" s="58"/>
    </row>
    <row r="68" spans="1:24" s="55" customFormat="1" ht="15" hidden="1" customHeight="1" x14ac:dyDescent="0.4">
      <c r="A68" s="110"/>
      <c r="B68" s="58"/>
      <c r="D68" s="113"/>
      <c r="E68" s="123"/>
      <c r="F68" s="57"/>
      <c r="I68" s="124"/>
      <c r="J68" s="57"/>
      <c r="K68" s="57"/>
      <c r="M68" s="57"/>
      <c r="O68" s="58"/>
      <c r="P68" s="58"/>
      <c r="Q68" s="58"/>
      <c r="R68" s="58"/>
      <c r="S68" s="58"/>
      <c r="T68" s="58"/>
      <c r="U68" s="58"/>
      <c r="V68" s="58"/>
      <c r="W68" s="58"/>
      <c r="X68" s="58"/>
    </row>
    <row r="69" spans="1:24" s="55" customFormat="1" ht="15" hidden="1" customHeight="1" x14ac:dyDescent="0.4">
      <c r="A69" s="110"/>
      <c r="B69" s="58"/>
      <c r="D69" s="113"/>
      <c r="E69" s="123"/>
      <c r="F69" s="57"/>
      <c r="I69" s="124"/>
      <c r="J69" s="57"/>
      <c r="K69" s="57"/>
      <c r="M69" s="57"/>
      <c r="O69" s="58"/>
      <c r="P69" s="58"/>
      <c r="Q69" s="58"/>
      <c r="R69" s="58"/>
      <c r="S69" s="58"/>
      <c r="T69" s="58"/>
      <c r="U69" s="58"/>
      <c r="V69" s="58"/>
      <c r="W69" s="58"/>
      <c r="X69" s="58"/>
    </row>
    <row r="70" spans="1:24" s="55" customFormat="1" ht="15" hidden="1" customHeight="1" x14ac:dyDescent="0.4">
      <c r="A70" s="110"/>
      <c r="B70" s="58"/>
      <c r="D70" s="113"/>
      <c r="E70" s="123"/>
      <c r="F70" s="57"/>
      <c r="I70" s="124"/>
      <c r="J70" s="57"/>
      <c r="K70" s="57"/>
      <c r="M70" s="57"/>
      <c r="O70" s="58"/>
      <c r="P70" s="58"/>
      <c r="Q70" s="58"/>
      <c r="R70" s="58"/>
      <c r="S70" s="58"/>
      <c r="T70" s="58"/>
      <c r="U70" s="58"/>
      <c r="V70" s="58"/>
      <c r="W70" s="58"/>
      <c r="X70" s="58"/>
    </row>
    <row r="71" spans="1:24" s="55" customFormat="1" ht="15" hidden="1" customHeight="1" x14ac:dyDescent="0.4">
      <c r="A71" s="110"/>
      <c r="B71" s="58"/>
      <c r="D71" s="113"/>
      <c r="E71" s="123"/>
      <c r="F71" s="57"/>
      <c r="I71" s="124"/>
      <c r="J71" s="57"/>
      <c r="K71" s="57"/>
      <c r="M71" s="57"/>
      <c r="O71" s="58"/>
      <c r="P71" s="58"/>
      <c r="Q71" s="58"/>
      <c r="R71" s="58"/>
      <c r="S71" s="58"/>
      <c r="T71" s="58"/>
      <c r="U71" s="58"/>
      <c r="V71" s="58"/>
      <c r="W71" s="58"/>
      <c r="X71" s="58"/>
    </row>
    <row r="72" spans="1:24" s="55" customFormat="1" ht="15" hidden="1" customHeight="1" x14ac:dyDescent="0.4">
      <c r="A72" s="110"/>
      <c r="B72" s="58"/>
      <c r="D72" s="113"/>
      <c r="E72" s="123"/>
      <c r="F72" s="57"/>
      <c r="I72" s="124"/>
      <c r="J72" s="57"/>
      <c r="K72" s="57"/>
      <c r="M72" s="57"/>
      <c r="O72" s="58"/>
      <c r="P72" s="58"/>
      <c r="Q72" s="58"/>
      <c r="R72" s="58"/>
      <c r="S72" s="58"/>
      <c r="T72" s="58"/>
      <c r="U72" s="58"/>
      <c r="V72" s="58"/>
      <c r="W72" s="58"/>
      <c r="X72" s="58"/>
    </row>
    <row r="73" spans="1:24" s="55" customFormat="1" ht="15" hidden="1" customHeight="1" x14ac:dyDescent="0.4">
      <c r="A73" s="110"/>
      <c r="B73" s="58"/>
      <c r="D73" s="113"/>
      <c r="E73" s="123"/>
      <c r="F73" s="57"/>
      <c r="I73" s="124"/>
      <c r="J73" s="57"/>
      <c r="K73" s="57"/>
      <c r="M73" s="57"/>
      <c r="O73" s="58"/>
      <c r="P73" s="58"/>
      <c r="Q73" s="58"/>
      <c r="R73" s="58"/>
      <c r="S73" s="58"/>
      <c r="T73" s="58"/>
      <c r="U73" s="58"/>
      <c r="V73" s="58"/>
      <c r="W73" s="58"/>
      <c r="X73" s="58"/>
    </row>
    <row r="74" spans="1:24" s="55" customFormat="1" ht="15" hidden="1" customHeight="1" x14ac:dyDescent="0.4">
      <c r="A74" s="110"/>
      <c r="B74" s="58"/>
      <c r="D74" s="113"/>
      <c r="E74" s="123"/>
      <c r="F74" s="57"/>
      <c r="I74" s="124"/>
      <c r="J74" s="57"/>
      <c r="K74" s="57"/>
      <c r="M74" s="57"/>
      <c r="O74" s="58"/>
      <c r="P74" s="58"/>
      <c r="Q74" s="58"/>
      <c r="R74" s="58"/>
      <c r="S74" s="58"/>
      <c r="T74" s="58"/>
      <c r="U74" s="58"/>
      <c r="V74" s="58"/>
      <c r="W74" s="58"/>
      <c r="X74" s="58"/>
    </row>
    <row r="75" spans="1:24" s="57" customFormat="1" ht="15" hidden="1" customHeight="1" x14ac:dyDescent="0.4">
      <c r="A75" s="110"/>
      <c r="B75" s="58"/>
      <c r="C75" s="55"/>
      <c r="D75" s="113"/>
      <c r="E75" s="123"/>
      <c r="G75" s="55"/>
      <c r="H75" s="55"/>
      <c r="I75" s="124"/>
      <c r="L75" s="55"/>
      <c r="N75" s="55"/>
      <c r="O75" s="58"/>
      <c r="P75" s="58"/>
      <c r="Q75" s="58"/>
      <c r="R75" s="58"/>
      <c r="S75" s="58"/>
      <c r="T75" s="58"/>
      <c r="U75" s="58"/>
      <c r="V75" s="58"/>
      <c r="W75" s="58"/>
      <c r="X75" s="58"/>
    </row>
    <row r="76" spans="1:24" s="57" customFormat="1" ht="15" hidden="1" customHeight="1" x14ac:dyDescent="0.4">
      <c r="A76" s="110"/>
      <c r="B76" s="58"/>
      <c r="C76" s="55"/>
      <c r="D76" s="113"/>
      <c r="E76" s="123"/>
      <c r="G76" s="55"/>
      <c r="H76" s="55"/>
      <c r="I76" s="124"/>
      <c r="L76" s="55"/>
      <c r="N76" s="55"/>
      <c r="O76" s="58"/>
      <c r="P76" s="58"/>
      <c r="Q76" s="58"/>
      <c r="R76" s="58"/>
      <c r="S76" s="58"/>
      <c r="T76" s="58"/>
      <c r="U76" s="58"/>
      <c r="V76" s="58"/>
      <c r="W76" s="58"/>
      <c r="X76" s="58"/>
    </row>
    <row r="77" spans="1:24" s="57" customFormat="1" ht="15" hidden="1" customHeight="1" x14ac:dyDescent="0.4">
      <c r="A77" s="110"/>
      <c r="B77" s="58"/>
      <c r="C77" s="55"/>
      <c r="D77" s="113"/>
      <c r="E77" s="123"/>
      <c r="G77" s="55"/>
      <c r="H77" s="55"/>
      <c r="I77" s="124"/>
      <c r="L77" s="55"/>
      <c r="N77" s="55"/>
      <c r="O77" s="58"/>
      <c r="P77" s="58"/>
      <c r="Q77" s="58"/>
      <c r="R77" s="58"/>
      <c r="S77" s="58"/>
      <c r="T77" s="58"/>
      <c r="U77" s="58"/>
      <c r="V77" s="58"/>
      <c r="W77" s="58"/>
      <c r="X77" s="58"/>
    </row>
    <row r="78" spans="1:24" s="57" customFormat="1" ht="15" hidden="1" customHeight="1" x14ac:dyDescent="0.4">
      <c r="A78" s="110"/>
      <c r="B78" s="58"/>
      <c r="C78" s="55"/>
      <c r="D78" s="113"/>
      <c r="E78" s="123"/>
      <c r="G78" s="55"/>
      <c r="H78" s="55"/>
      <c r="I78" s="124"/>
      <c r="L78" s="55"/>
      <c r="N78" s="55"/>
      <c r="O78" s="58"/>
      <c r="P78" s="58"/>
      <c r="Q78" s="58"/>
      <c r="R78" s="58"/>
      <c r="S78" s="58"/>
      <c r="T78" s="58"/>
      <c r="U78" s="58"/>
      <c r="V78" s="58"/>
      <c r="W78" s="58"/>
      <c r="X78" s="58"/>
    </row>
    <row r="79" spans="1:24" s="57" customFormat="1" ht="15" hidden="1" customHeight="1" x14ac:dyDescent="0.4">
      <c r="A79" s="110"/>
      <c r="B79" s="58"/>
      <c r="C79" s="55"/>
      <c r="D79" s="113"/>
      <c r="E79" s="123"/>
      <c r="G79" s="55"/>
      <c r="H79" s="55"/>
      <c r="I79" s="124"/>
      <c r="L79" s="55"/>
      <c r="N79" s="55"/>
      <c r="O79" s="58"/>
      <c r="P79" s="58"/>
      <c r="Q79" s="58"/>
      <c r="R79" s="58"/>
      <c r="S79" s="58"/>
      <c r="T79" s="58"/>
      <c r="U79" s="58"/>
      <c r="V79" s="58"/>
      <c r="W79" s="58"/>
      <c r="X79" s="58"/>
    </row>
    <row r="80" spans="1:24" s="57" customFormat="1" ht="15" hidden="1" customHeight="1" x14ac:dyDescent="0.4">
      <c r="A80" s="110"/>
      <c r="B80" s="58"/>
      <c r="C80" s="55"/>
      <c r="D80" s="113"/>
      <c r="E80" s="123"/>
      <c r="G80" s="55"/>
      <c r="H80" s="55"/>
      <c r="I80" s="124"/>
      <c r="L80" s="55"/>
      <c r="N80" s="55"/>
      <c r="O80" s="58"/>
      <c r="P80" s="58"/>
      <c r="Q80" s="58"/>
      <c r="R80" s="58"/>
      <c r="S80" s="58"/>
      <c r="T80" s="58"/>
      <c r="U80" s="58"/>
      <c r="V80" s="58"/>
      <c r="W80" s="58"/>
      <c r="X80" s="58"/>
    </row>
    <row r="81" spans="1:24" s="57" customFormat="1" ht="15" hidden="1" customHeight="1" x14ac:dyDescent="0.4">
      <c r="A81" s="110"/>
      <c r="B81" s="58"/>
      <c r="C81" s="55"/>
      <c r="D81" s="113"/>
      <c r="E81" s="123"/>
      <c r="G81" s="55"/>
      <c r="H81" s="55"/>
      <c r="I81" s="124"/>
      <c r="L81" s="55"/>
      <c r="N81" s="55"/>
      <c r="O81" s="58"/>
      <c r="P81" s="58"/>
      <c r="Q81" s="58"/>
      <c r="R81" s="58"/>
      <c r="S81" s="58"/>
      <c r="T81" s="58"/>
      <c r="U81" s="58"/>
      <c r="V81" s="58"/>
      <c r="W81" s="58"/>
      <c r="X81" s="58"/>
    </row>
    <row r="82" spans="1:24" s="57" customFormat="1" ht="15" hidden="1" customHeight="1" x14ac:dyDescent="0.4">
      <c r="A82" s="110"/>
      <c r="B82" s="58"/>
      <c r="C82" s="55"/>
      <c r="D82" s="113"/>
      <c r="E82" s="123"/>
      <c r="G82" s="55"/>
      <c r="H82" s="55"/>
      <c r="I82" s="124"/>
      <c r="L82" s="55"/>
      <c r="N82" s="55"/>
      <c r="O82" s="58"/>
      <c r="P82" s="58"/>
      <c r="Q82" s="58"/>
      <c r="R82" s="58"/>
      <c r="S82" s="58"/>
      <c r="T82" s="58"/>
      <c r="U82" s="58"/>
      <c r="V82" s="58"/>
      <c r="W82" s="58"/>
      <c r="X82" s="58"/>
    </row>
    <row r="83" spans="1:24" s="57" customFormat="1" ht="15" hidden="1" customHeight="1" x14ac:dyDescent="0.4">
      <c r="A83" s="110"/>
      <c r="B83" s="58"/>
      <c r="C83" s="55"/>
      <c r="D83" s="113"/>
      <c r="E83" s="123"/>
      <c r="G83" s="55"/>
      <c r="H83" s="55"/>
      <c r="I83" s="124"/>
      <c r="L83" s="55"/>
      <c r="N83" s="55"/>
      <c r="O83" s="58"/>
      <c r="P83" s="58"/>
      <c r="Q83" s="58"/>
      <c r="R83" s="58"/>
      <c r="S83" s="58"/>
      <c r="T83" s="58"/>
      <c r="U83" s="58"/>
      <c r="V83" s="58"/>
      <c r="W83" s="58"/>
      <c r="X83" s="58"/>
    </row>
    <row r="84" spans="1:24" s="57" customFormat="1" ht="15" hidden="1" customHeight="1" x14ac:dyDescent="0.4">
      <c r="A84" s="110"/>
      <c r="B84" s="58"/>
      <c r="C84" s="55"/>
      <c r="D84" s="113"/>
      <c r="E84" s="123"/>
      <c r="G84" s="55"/>
      <c r="H84" s="55"/>
      <c r="I84" s="124"/>
      <c r="L84" s="55"/>
      <c r="N84" s="55"/>
      <c r="O84" s="58"/>
      <c r="P84" s="58"/>
      <c r="Q84" s="58"/>
      <c r="R84" s="58"/>
      <c r="S84" s="58"/>
      <c r="T84" s="58"/>
      <c r="U84" s="58"/>
      <c r="V84" s="58"/>
      <c r="W84" s="58"/>
      <c r="X84" s="58"/>
    </row>
    <row r="85" spans="1:24" s="57" customFormat="1" ht="15" hidden="1" customHeight="1" x14ac:dyDescent="0.4">
      <c r="A85" s="110"/>
      <c r="B85" s="58"/>
      <c r="C85" s="55"/>
      <c r="D85" s="113"/>
      <c r="E85" s="123"/>
      <c r="G85" s="55"/>
      <c r="H85" s="55"/>
      <c r="I85" s="124"/>
      <c r="L85" s="55"/>
      <c r="N85" s="55"/>
      <c r="O85" s="58"/>
      <c r="P85" s="58"/>
      <c r="Q85" s="58"/>
      <c r="R85" s="58"/>
      <c r="S85" s="58"/>
      <c r="T85" s="58"/>
      <c r="U85" s="58"/>
      <c r="V85" s="58"/>
      <c r="W85" s="58"/>
      <c r="X85" s="58"/>
    </row>
    <row r="86" spans="1:24" s="57" customFormat="1" ht="15" hidden="1" customHeight="1" x14ac:dyDescent="0.4">
      <c r="A86" s="110"/>
      <c r="B86" s="58"/>
      <c r="C86" s="55"/>
      <c r="D86" s="113"/>
      <c r="E86" s="123"/>
      <c r="G86" s="55"/>
      <c r="H86" s="55"/>
      <c r="I86" s="124"/>
      <c r="L86" s="55"/>
      <c r="N86" s="55"/>
      <c r="O86" s="58"/>
      <c r="P86" s="58"/>
      <c r="Q86" s="58"/>
      <c r="R86" s="58"/>
      <c r="S86" s="58"/>
      <c r="T86" s="58"/>
      <c r="U86" s="58"/>
      <c r="V86" s="58"/>
      <c r="W86" s="58"/>
      <c r="X86" s="58"/>
    </row>
    <row r="87" spans="1:24" s="57" customFormat="1" ht="15" hidden="1" customHeight="1" x14ac:dyDescent="0.4">
      <c r="A87" s="110"/>
      <c r="B87" s="58"/>
      <c r="C87" s="55"/>
      <c r="D87" s="113"/>
      <c r="E87" s="123"/>
      <c r="G87" s="55"/>
      <c r="H87" s="55"/>
      <c r="I87" s="124"/>
      <c r="L87" s="55"/>
      <c r="N87" s="55"/>
      <c r="O87" s="58"/>
      <c r="P87" s="58"/>
      <c r="Q87" s="58"/>
      <c r="R87" s="58"/>
      <c r="S87" s="58"/>
      <c r="T87" s="58"/>
      <c r="U87" s="58"/>
      <c r="V87" s="58"/>
      <c r="W87" s="58"/>
      <c r="X87" s="58"/>
    </row>
    <row r="88" spans="1:24" s="57" customFormat="1" ht="15" hidden="1" customHeight="1" x14ac:dyDescent="0.4">
      <c r="A88" s="110"/>
      <c r="B88" s="58"/>
      <c r="C88" s="55"/>
      <c r="D88" s="113"/>
      <c r="E88" s="123"/>
      <c r="G88" s="55"/>
      <c r="H88" s="55"/>
      <c r="I88" s="124"/>
      <c r="L88" s="125"/>
      <c r="N88" s="55"/>
      <c r="O88" s="58"/>
      <c r="P88" s="58"/>
      <c r="Q88" s="58"/>
      <c r="R88" s="58"/>
      <c r="S88" s="58"/>
      <c r="T88" s="58"/>
      <c r="U88" s="58"/>
      <c r="V88" s="58"/>
      <c r="W88" s="58"/>
      <c r="X88" s="58"/>
    </row>
    <row r="89" spans="1:24" s="57" customFormat="1" ht="15" hidden="1" customHeight="1" x14ac:dyDescent="0.4">
      <c r="A89" s="110"/>
      <c r="B89" s="58"/>
      <c r="C89" s="55"/>
      <c r="D89" s="113"/>
      <c r="E89" s="123"/>
      <c r="G89" s="55"/>
      <c r="H89" s="55"/>
      <c r="I89" s="124"/>
      <c r="L89" s="125"/>
      <c r="N89" s="55"/>
      <c r="O89" s="58"/>
      <c r="P89" s="58"/>
      <c r="Q89" s="58"/>
      <c r="R89" s="58"/>
      <c r="S89" s="58"/>
      <c r="T89" s="58"/>
      <c r="U89" s="58"/>
      <c r="V89" s="58"/>
      <c r="W89" s="58"/>
      <c r="X89" s="58"/>
    </row>
    <row r="90" spans="1:24" s="57" customFormat="1" ht="15" hidden="1" customHeight="1" x14ac:dyDescent="0.4">
      <c r="A90" s="110"/>
      <c r="B90" s="58"/>
      <c r="C90" s="55"/>
      <c r="D90" s="113"/>
      <c r="E90" s="123"/>
      <c r="G90" s="55"/>
      <c r="H90" s="55"/>
      <c r="I90" s="124"/>
      <c r="L90" s="125"/>
      <c r="N90" s="55"/>
      <c r="O90" s="58"/>
      <c r="P90" s="58"/>
      <c r="Q90" s="58"/>
      <c r="R90" s="58"/>
      <c r="S90" s="58"/>
      <c r="T90" s="58"/>
      <c r="U90" s="58"/>
      <c r="V90" s="58"/>
      <c r="W90" s="58"/>
      <c r="X90" s="58"/>
    </row>
    <row r="91" spans="1:24" s="110" customFormat="1" ht="15" hidden="1" customHeight="1" x14ac:dyDescent="0.4">
      <c r="B91" s="58"/>
      <c r="C91" s="55"/>
      <c r="D91" s="113"/>
      <c r="E91" s="123"/>
      <c r="F91" s="57"/>
      <c r="G91" s="55"/>
      <c r="H91" s="55"/>
      <c r="I91" s="124"/>
      <c r="J91" s="57"/>
      <c r="K91" s="57"/>
      <c r="L91" s="125"/>
      <c r="M91" s="57"/>
      <c r="N91" s="55"/>
      <c r="O91" s="58"/>
      <c r="P91" s="58"/>
      <c r="Q91" s="58"/>
      <c r="R91" s="58"/>
      <c r="S91" s="58"/>
      <c r="T91" s="58"/>
      <c r="U91" s="58"/>
      <c r="V91" s="58"/>
      <c r="W91" s="58"/>
      <c r="X91" s="58"/>
    </row>
    <row r="92" spans="1:24" s="110" customFormat="1" ht="15" hidden="1" customHeight="1" x14ac:dyDescent="0.4">
      <c r="B92" s="58"/>
      <c r="C92" s="55"/>
      <c r="D92" s="113"/>
      <c r="E92" s="123"/>
      <c r="F92" s="57"/>
      <c r="G92" s="55"/>
      <c r="H92" s="55"/>
      <c r="I92" s="124"/>
      <c r="J92" s="57"/>
      <c r="K92" s="57"/>
      <c r="L92" s="125"/>
      <c r="M92" s="57"/>
      <c r="N92" s="55"/>
      <c r="O92" s="58"/>
      <c r="P92" s="58"/>
      <c r="Q92" s="58"/>
      <c r="R92" s="58"/>
      <c r="S92" s="58"/>
      <c r="T92" s="58"/>
      <c r="U92" s="58"/>
      <c r="V92" s="58"/>
      <c r="W92" s="58"/>
      <c r="X92" s="58"/>
    </row>
    <row r="93" spans="1:24" s="110" customFormat="1" ht="15" hidden="1" customHeight="1" x14ac:dyDescent="0.4">
      <c r="B93" s="58"/>
      <c r="C93" s="55"/>
      <c r="D93" s="113"/>
      <c r="E93" s="123"/>
      <c r="F93" s="57"/>
      <c r="G93" s="55"/>
      <c r="H93" s="55"/>
      <c r="I93" s="124"/>
      <c r="J93" s="57"/>
      <c r="K93" s="57"/>
      <c r="L93" s="125"/>
      <c r="M93" s="57"/>
      <c r="N93" s="55"/>
      <c r="O93" s="58"/>
      <c r="P93" s="58"/>
      <c r="Q93" s="58"/>
      <c r="R93" s="58"/>
      <c r="S93" s="58"/>
      <c r="T93" s="58"/>
      <c r="U93" s="58"/>
      <c r="V93" s="58"/>
      <c r="W93" s="58"/>
      <c r="X93" s="58"/>
    </row>
    <row r="94" spans="1:24" s="110" customFormat="1" ht="15" hidden="1" customHeight="1" x14ac:dyDescent="0.4">
      <c r="B94" s="58"/>
      <c r="C94" s="55"/>
      <c r="D94" s="113"/>
      <c r="E94" s="123"/>
      <c r="F94" s="57"/>
      <c r="G94" s="55"/>
      <c r="H94" s="55"/>
      <c r="I94" s="124"/>
      <c r="J94" s="57"/>
      <c r="K94" s="57"/>
      <c r="L94" s="125"/>
      <c r="M94" s="57"/>
      <c r="N94" s="55"/>
      <c r="O94" s="58"/>
      <c r="P94" s="58"/>
      <c r="Q94" s="58"/>
      <c r="R94" s="58"/>
      <c r="S94" s="58"/>
      <c r="T94" s="58"/>
      <c r="U94" s="58"/>
      <c r="V94" s="58"/>
      <c r="W94" s="58"/>
      <c r="X94" s="58"/>
    </row>
    <row r="95" spans="1:24" s="110" customFormat="1" ht="15" hidden="1" customHeight="1" x14ac:dyDescent="0.4">
      <c r="B95" s="58"/>
      <c r="C95" s="55"/>
      <c r="D95" s="113"/>
      <c r="E95" s="123"/>
      <c r="F95" s="57"/>
      <c r="G95" s="55"/>
      <c r="H95" s="55"/>
      <c r="I95" s="124"/>
      <c r="J95" s="57"/>
      <c r="K95" s="57"/>
      <c r="L95" s="125"/>
      <c r="M95" s="57"/>
      <c r="N95" s="55"/>
      <c r="O95" s="58"/>
      <c r="P95" s="58"/>
      <c r="Q95" s="58"/>
      <c r="R95" s="58"/>
      <c r="S95" s="58"/>
      <c r="T95" s="58"/>
      <c r="U95" s="58"/>
      <c r="V95" s="58"/>
      <c r="W95" s="58"/>
      <c r="X95" s="58"/>
    </row>
    <row r="96" spans="1:24" s="110" customFormat="1" ht="15" hidden="1" customHeight="1" x14ac:dyDescent="0.4">
      <c r="B96" s="58"/>
      <c r="C96" s="55"/>
      <c r="D96" s="113"/>
      <c r="E96" s="123"/>
      <c r="F96" s="57"/>
      <c r="G96" s="55"/>
      <c r="H96" s="55"/>
      <c r="I96" s="124"/>
      <c r="J96" s="57"/>
      <c r="K96" s="57"/>
      <c r="L96" s="125"/>
      <c r="M96" s="57"/>
      <c r="N96" s="55"/>
      <c r="O96" s="58"/>
      <c r="P96" s="58"/>
      <c r="Q96" s="58"/>
      <c r="R96" s="58"/>
      <c r="S96" s="58"/>
      <c r="T96" s="58"/>
      <c r="U96" s="58"/>
      <c r="V96" s="58"/>
      <c r="W96" s="58"/>
      <c r="X96" s="58"/>
    </row>
    <row r="97" spans="2:24" s="110" customFormat="1" ht="15" hidden="1" customHeight="1" x14ac:dyDescent="0.4">
      <c r="B97" s="58"/>
      <c r="C97" s="55"/>
      <c r="D97" s="113"/>
      <c r="E97" s="123"/>
      <c r="F97" s="57"/>
      <c r="G97" s="55"/>
      <c r="H97" s="55"/>
      <c r="I97" s="124"/>
      <c r="J97" s="57"/>
      <c r="K97" s="57"/>
      <c r="L97" s="125"/>
      <c r="M97" s="57"/>
      <c r="N97" s="55"/>
      <c r="O97" s="58"/>
      <c r="P97" s="58"/>
      <c r="Q97" s="58"/>
      <c r="R97" s="58"/>
      <c r="S97" s="58"/>
      <c r="T97" s="58"/>
      <c r="U97" s="58"/>
      <c r="V97" s="58"/>
      <c r="W97" s="58"/>
      <c r="X97" s="58"/>
    </row>
    <row r="98" spans="2:24" s="110" customFormat="1" ht="15" hidden="1" customHeight="1" x14ac:dyDescent="0.4">
      <c r="B98" s="58"/>
      <c r="C98" s="55"/>
      <c r="D98" s="113"/>
      <c r="E98" s="123"/>
      <c r="F98" s="57"/>
      <c r="G98" s="55"/>
      <c r="H98" s="55"/>
      <c r="I98" s="124"/>
      <c r="J98" s="57"/>
      <c r="K98" s="57"/>
      <c r="L98" s="125"/>
      <c r="M98" s="57"/>
      <c r="N98" s="55"/>
      <c r="O98" s="58"/>
      <c r="P98" s="58"/>
      <c r="Q98" s="58"/>
      <c r="R98" s="58"/>
      <c r="S98" s="58"/>
      <c r="T98" s="58"/>
      <c r="U98" s="58"/>
      <c r="V98" s="58"/>
      <c r="W98" s="58"/>
      <c r="X98" s="58"/>
    </row>
    <row r="99" spans="2:24" s="110" customFormat="1" ht="15" hidden="1" customHeight="1" x14ac:dyDescent="0.4">
      <c r="B99" s="58"/>
      <c r="C99" s="55"/>
      <c r="D99" s="113"/>
      <c r="E99" s="123"/>
      <c r="F99" s="57"/>
      <c r="G99" s="55"/>
      <c r="H99" s="55"/>
      <c r="I99" s="124"/>
      <c r="J99" s="57"/>
      <c r="K99" s="57"/>
      <c r="L99" s="125"/>
      <c r="M99" s="57"/>
      <c r="N99" s="55"/>
      <c r="O99" s="58"/>
      <c r="P99" s="58"/>
      <c r="Q99" s="58"/>
      <c r="R99" s="58"/>
      <c r="S99" s="58"/>
      <c r="T99" s="58"/>
      <c r="U99" s="58"/>
      <c r="V99" s="58"/>
      <c r="W99" s="58"/>
      <c r="X99" s="58"/>
    </row>
    <row r="100" spans="2:24" s="110" customFormat="1" ht="15" hidden="1" customHeight="1" x14ac:dyDescent="0.4">
      <c r="B100" s="58"/>
      <c r="C100" s="55"/>
      <c r="D100" s="113"/>
      <c r="E100" s="123"/>
      <c r="F100" s="57"/>
      <c r="G100" s="55"/>
      <c r="H100" s="55"/>
      <c r="I100" s="124"/>
      <c r="J100" s="57"/>
      <c r="K100" s="57"/>
      <c r="L100" s="125"/>
      <c r="M100" s="57"/>
      <c r="N100" s="55"/>
      <c r="O100" s="58"/>
      <c r="P100" s="58"/>
      <c r="Q100" s="58"/>
      <c r="R100" s="58"/>
      <c r="S100" s="58"/>
      <c r="T100" s="58"/>
      <c r="U100" s="58"/>
      <c r="V100" s="58"/>
      <c r="W100" s="58"/>
      <c r="X100" s="58"/>
    </row>
    <row r="101" spans="2:24" s="110" customFormat="1" ht="15" hidden="1" customHeight="1" x14ac:dyDescent="0.4">
      <c r="B101" s="58"/>
      <c r="C101" s="55"/>
      <c r="D101" s="113"/>
      <c r="E101" s="123"/>
      <c r="F101" s="57"/>
      <c r="G101" s="55"/>
      <c r="H101" s="55"/>
      <c r="I101" s="124"/>
      <c r="J101" s="57"/>
      <c r="K101" s="57"/>
      <c r="L101" s="125"/>
      <c r="M101" s="57"/>
      <c r="N101" s="55"/>
      <c r="O101" s="58"/>
      <c r="P101" s="58"/>
      <c r="Q101" s="58"/>
      <c r="R101" s="58"/>
      <c r="S101" s="58"/>
      <c r="T101" s="58"/>
      <c r="U101" s="58"/>
      <c r="V101" s="58"/>
      <c r="W101" s="58"/>
      <c r="X101" s="58"/>
    </row>
    <row r="102" spans="2:24" s="110" customFormat="1" ht="15" hidden="1" customHeight="1" x14ac:dyDescent="0.4">
      <c r="B102" s="58"/>
      <c r="C102" s="55"/>
      <c r="D102" s="113"/>
      <c r="E102" s="123"/>
      <c r="F102" s="57"/>
      <c r="G102" s="55"/>
      <c r="H102" s="55"/>
      <c r="I102" s="124"/>
      <c r="J102" s="57"/>
      <c r="K102" s="57"/>
      <c r="L102" s="125"/>
      <c r="M102" s="57"/>
      <c r="N102" s="55"/>
      <c r="O102" s="58"/>
      <c r="P102" s="58"/>
      <c r="Q102" s="58"/>
      <c r="R102" s="58"/>
      <c r="S102" s="58"/>
      <c r="T102" s="58"/>
      <c r="U102" s="58"/>
      <c r="V102" s="58"/>
      <c r="W102" s="58"/>
      <c r="X102" s="58"/>
    </row>
    <row r="103" spans="2:24" s="110" customFormat="1" ht="15" hidden="1" customHeight="1" x14ac:dyDescent="0.4">
      <c r="B103" s="58"/>
      <c r="C103" s="55"/>
      <c r="D103" s="113"/>
      <c r="E103" s="123"/>
      <c r="F103" s="57"/>
      <c r="G103" s="55"/>
      <c r="H103" s="55"/>
      <c r="I103" s="124"/>
      <c r="J103" s="57"/>
      <c r="K103" s="57"/>
      <c r="L103" s="125"/>
      <c r="M103" s="57"/>
      <c r="N103" s="55"/>
      <c r="O103" s="58"/>
      <c r="P103" s="58"/>
      <c r="Q103" s="58"/>
      <c r="R103" s="58"/>
      <c r="S103" s="58"/>
      <c r="T103" s="58"/>
      <c r="U103" s="58"/>
      <c r="V103" s="58"/>
      <c r="W103" s="58"/>
      <c r="X103" s="58"/>
    </row>
    <row r="104" spans="2:24" s="110" customFormat="1" ht="15" hidden="1" customHeight="1" x14ac:dyDescent="0.4">
      <c r="B104" s="58"/>
      <c r="C104" s="55"/>
      <c r="D104" s="113"/>
      <c r="E104" s="123"/>
      <c r="F104" s="57"/>
      <c r="G104" s="55"/>
      <c r="H104" s="55"/>
      <c r="I104" s="124"/>
      <c r="J104" s="57"/>
      <c r="K104" s="57"/>
      <c r="L104" s="125"/>
      <c r="M104" s="57"/>
      <c r="N104" s="55"/>
      <c r="O104" s="58"/>
      <c r="P104" s="58"/>
      <c r="Q104" s="58"/>
      <c r="R104" s="58"/>
      <c r="S104" s="58"/>
      <c r="T104" s="58"/>
      <c r="U104" s="58"/>
      <c r="V104" s="58"/>
      <c r="W104" s="58"/>
      <c r="X104" s="58"/>
    </row>
    <row r="105" spans="2:24" s="110" customFormat="1" ht="15" hidden="1" customHeight="1" x14ac:dyDescent="0.4">
      <c r="B105" s="58"/>
      <c r="C105" s="55"/>
      <c r="D105" s="113"/>
      <c r="E105" s="123"/>
      <c r="F105" s="57"/>
      <c r="G105" s="55"/>
      <c r="H105" s="55"/>
      <c r="I105" s="124"/>
      <c r="J105" s="57"/>
      <c r="K105" s="57"/>
      <c r="L105" s="125"/>
      <c r="M105" s="57"/>
      <c r="N105" s="55"/>
      <c r="O105" s="58"/>
      <c r="P105" s="58"/>
      <c r="Q105" s="58"/>
      <c r="R105" s="58"/>
      <c r="S105" s="58"/>
      <c r="T105" s="58"/>
      <c r="U105" s="58"/>
      <c r="V105" s="58"/>
      <c r="W105" s="58"/>
      <c r="X105" s="58"/>
    </row>
    <row r="106" spans="2:24" s="110" customFormat="1" ht="15" hidden="1" customHeight="1" x14ac:dyDescent="0.4">
      <c r="B106" s="58"/>
      <c r="C106" s="55"/>
      <c r="D106" s="113"/>
      <c r="E106" s="123"/>
      <c r="F106" s="57"/>
      <c r="G106" s="55"/>
      <c r="H106" s="55"/>
      <c r="I106" s="124"/>
      <c r="J106" s="57"/>
      <c r="K106" s="57"/>
      <c r="L106" s="125"/>
      <c r="M106" s="57"/>
      <c r="N106" s="55"/>
      <c r="O106" s="58"/>
      <c r="P106" s="58"/>
      <c r="Q106" s="58"/>
      <c r="R106" s="58"/>
      <c r="S106" s="58"/>
      <c r="T106" s="58"/>
      <c r="U106" s="58"/>
      <c r="V106" s="58"/>
      <c r="W106" s="58"/>
      <c r="X106" s="58"/>
    </row>
    <row r="107" spans="2:24" s="110" customFormat="1" ht="15" hidden="1" customHeight="1" x14ac:dyDescent="0.4">
      <c r="B107" s="58"/>
      <c r="C107" s="55"/>
      <c r="D107" s="113"/>
      <c r="E107" s="123"/>
      <c r="F107" s="57"/>
      <c r="G107" s="55"/>
      <c r="H107" s="55"/>
      <c r="I107" s="124"/>
      <c r="J107" s="57"/>
      <c r="K107" s="57"/>
      <c r="L107" s="125"/>
      <c r="M107" s="57"/>
      <c r="N107" s="55"/>
      <c r="O107" s="58"/>
      <c r="P107" s="58"/>
      <c r="Q107" s="58"/>
      <c r="R107" s="58"/>
      <c r="S107" s="58"/>
      <c r="T107" s="58"/>
      <c r="U107" s="58"/>
      <c r="V107" s="58"/>
      <c r="W107" s="58"/>
      <c r="X107" s="58"/>
    </row>
    <row r="108" spans="2:24" s="110" customFormat="1" ht="15" hidden="1" customHeight="1" x14ac:dyDescent="0.4">
      <c r="B108" s="58"/>
      <c r="C108" s="55"/>
      <c r="D108" s="113"/>
      <c r="E108" s="123"/>
      <c r="F108" s="57"/>
      <c r="G108" s="55"/>
      <c r="H108" s="55"/>
      <c r="I108" s="124"/>
      <c r="J108" s="57"/>
      <c r="K108" s="57"/>
      <c r="L108" s="125"/>
      <c r="M108" s="57"/>
      <c r="N108" s="55"/>
      <c r="O108" s="58"/>
      <c r="P108" s="58"/>
      <c r="Q108" s="58"/>
      <c r="R108" s="58"/>
      <c r="S108" s="58"/>
      <c r="T108" s="58"/>
      <c r="U108" s="58"/>
      <c r="V108" s="58"/>
      <c r="W108" s="58"/>
      <c r="X108" s="58"/>
    </row>
    <row r="109" spans="2:24" s="110" customFormat="1" ht="15" hidden="1" customHeight="1" x14ac:dyDescent="0.4">
      <c r="B109" s="58"/>
      <c r="C109" s="55"/>
      <c r="D109" s="113"/>
      <c r="E109" s="123"/>
      <c r="F109" s="57"/>
      <c r="G109" s="55"/>
      <c r="H109" s="55"/>
      <c r="I109" s="124"/>
      <c r="J109" s="57"/>
      <c r="K109" s="57"/>
      <c r="L109" s="125"/>
      <c r="M109" s="57"/>
      <c r="N109" s="55"/>
      <c r="O109" s="58"/>
      <c r="P109" s="58"/>
      <c r="Q109" s="58"/>
      <c r="R109" s="58"/>
      <c r="S109" s="58"/>
      <c r="T109" s="58"/>
      <c r="U109" s="58"/>
      <c r="V109" s="58"/>
      <c r="W109" s="58"/>
      <c r="X109" s="58"/>
    </row>
    <row r="110" spans="2:24" s="110" customFormat="1" ht="15" hidden="1" customHeight="1" x14ac:dyDescent="0.4">
      <c r="B110" s="58"/>
      <c r="C110" s="55"/>
      <c r="D110" s="113"/>
      <c r="E110" s="123"/>
      <c r="F110" s="57"/>
      <c r="G110" s="55"/>
      <c r="H110" s="55"/>
      <c r="I110" s="124"/>
      <c r="J110" s="57"/>
      <c r="K110" s="57"/>
      <c r="L110" s="125"/>
      <c r="M110" s="57"/>
      <c r="N110" s="55"/>
      <c r="O110" s="58"/>
      <c r="P110" s="58"/>
      <c r="Q110" s="58"/>
      <c r="R110" s="58"/>
      <c r="S110" s="58"/>
      <c r="T110" s="58"/>
      <c r="U110" s="58"/>
      <c r="V110" s="58"/>
      <c r="W110" s="58"/>
      <c r="X110" s="58"/>
    </row>
    <row r="111" spans="2:24" s="110" customFormat="1" ht="15" hidden="1" customHeight="1" x14ac:dyDescent="0.4">
      <c r="B111" s="58"/>
      <c r="C111" s="55"/>
      <c r="D111" s="113"/>
      <c r="E111" s="123"/>
      <c r="F111" s="57"/>
      <c r="G111" s="55"/>
      <c r="H111" s="55"/>
      <c r="I111" s="124"/>
      <c r="J111" s="57"/>
      <c r="K111" s="57"/>
      <c r="L111" s="125"/>
      <c r="M111" s="57"/>
      <c r="N111" s="55"/>
      <c r="O111" s="58"/>
      <c r="P111" s="58"/>
      <c r="Q111" s="58"/>
      <c r="R111" s="58"/>
      <c r="S111" s="58"/>
      <c r="T111" s="58"/>
      <c r="U111" s="58"/>
      <c r="V111" s="58"/>
      <c r="W111" s="58"/>
      <c r="X111" s="58"/>
    </row>
    <row r="112" spans="2:24" s="110" customFormat="1" ht="15" hidden="1" customHeight="1" x14ac:dyDescent="0.4">
      <c r="B112" s="58"/>
      <c r="C112" s="55"/>
      <c r="D112" s="113"/>
      <c r="E112" s="123"/>
      <c r="F112" s="57"/>
      <c r="G112" s="55"/>
      <c r="H112" s="55"/>
      <c r="I112" s="124"/>
      <c r="J112" s="57"/>
      <c r="K112" s="57"/>
      <c r="L112" s="125"/>
      <c r="M112" s="57"/>
      <c r="N112" s="55"/>
      <c r="O112" s="58"/>
      <c r="P112" s="58"/>
      <c r="Q112" s="58"/>
      <c r="R112" s="58"/>
      <c r="S112" s="58"/>
      <c r="T112" s="58"/>
      <c r="U112" s="58"/>
      <c r="V112" s="58"/>
      <c r="W112" s="58"/>
      <c r="X112" s="58"/>
    </row>
    <row r="113" spans="2:24" s="110" customFormat="1" ht="15" hidden="1" customHeight="1" x14ac:dyDescent="0.4">
      <c r="B113" s="58"/>
      <c r="C113" s="55"/>
      <c r="D113" s="113"/>
      <c r="E113" s="123"/>
      <c r="F113" s="57"/>
      <c r="G113" s="55"/>
      <c r="H113" s="55"/>
      <c r="I113" s="124"/>
      <c r="J113" s="57"/>
      <c r="K113" s="57"/>
      <c r="L113" s="125"/>
      <c r="M113" s="57"/>
      <c r="N113" s="55"/>
      <c r="O113" s="58"/>
      <c r="P113" s="58"/>
      <c r="Q113" s="58"/>
      <c r="R113" s="58"/>
      <c r="S113" s="58"/>
      <c r="T113" s="58"/>
      <c r="U113" s="58"/>
      <c r="V113" s="58"/>
      <c r="W113" s="58"/>
      <c r="X113" s="58"/>
    </row>
    <row r="114" spans="2:24" s="110" customFormat="1" ht="15" hidden="1" customHeight="1" x14ac:dyDescent="0.4">
      <c r="B114" s="58"/>
      <c r="C114" s="55"/>
      <c r="D114" s="113"/>
      <c r="E114" s="123"/>
      <c r="F114" s="57"/>
      <c r="G114" s="55"/>
      <c r="H114" s="55"/>
      <c r="I114" s="124"/>
      <c r="J114" s="57"/>
      <c r="K114" s="57"/>
      <c r="L114" s="125"/>
      <c r="M114" s="57"/>
      <c r="N114" s="55"/>
      <c r="O114" s="58"/>
      <c r="P114" s="58"/>
      <c r="Q114" s="58"/>
      <c r="R114" s="58"/>
      <c r="S114" s="58"/>
      <c r="T114" s="58"/>
      <c r="U114" s="58"/>
      <c r="V114" s="58"/>
      <c r="W114" s="58"/>
      <c r="X114" s="58"/>
    </row>
    <row r="115" spans="2:24" s="110" customFormat="1" ht="15" hidden="1" customHeight="1" x14ac:dyDescent="0.4">
      <c r="B115" s="58"/>
      <c r="C115" s="55"/>
      <c r="D115" s="113"/>
      <c r="E115" s="123"/>
      <c r="F115" s="57"/>
      <c r="G115" s="55"/>
      <c r="H115" s="55"/>
      <c r="I115" s="124"/>
      <c r="J115" s="57"/>
      <c r="K115" s="57"/>
      <c r="L115" s="125"/>
      <c r="M115" s="57"/>
      <c r="N115" s="55"/>
      <c r="O115" s="58"/>
      <c r="P115" s="58"/>
      <c r="Q115" s="58"/>
      <c r="R115" s="58"/>
      <c r="S115" s="58"/>
      <c r="T115" s="58"/>
      <c r="U115" s="58"/>
      <c r="V115" s="58"/>
      <c r="W115" s="58"/>
      <c r="X115" s="58"/>
    </row>
    <row r="116" spans="2:24" s="110" customFormat="1" ht="15" hidden="1" customHeight="1" x14ac:dyDescent="0.4">
      <c r="B116" s="58"/>
      <c r="C116" s="55"/>
      <c r="D116" s="113"/>
      <c r="E116" s="123"/>
      <c r="F116" s="57"/>
      <c r="G116" s="55"/>
      <c r="H116" s="55"/>
      <c r="I116" s="124"/>
      <c r="J116" s="57"/>
      <c r="K116" s="57"/>
      <c r="L116" s="125"/>
      <c r="M116" s="57"/>
      <c r="N116" s="55"/>
      <c r="O116" s="58"/>
      <c r="P116" s="58"/>
      <c r="Q116" s="58"/>
      <c r="R116" s="58"/>
      <c r="S116" s="58"/>
      <c r="T116" s="58"/>
      <c r="U116" s="58"/>
      <c r="V116" s="58"/>
      <c r="W116" s="58"/>
      <c r="X116" s="58"/>
    </row>
    <row r="117" spans="2:24" s="110" customFormat="1" ht="15" hidden="1" customHeight="1" x14ac:dyDescent="0.4">
      <c r="B117" s="58"/>
      <c r="C117" s="55"/>
      <c r="D117" s="113"/>
      <c r="E117" s="123"/>
      <c r="F117" s="57"/>
      <c r="G117" s="55"/>
      <c r="H117" s="55"/>
      <c r="I117" s="124"/>
      <c r="J117" s="57"/>
      <c r="K117" s="57"/>
      <c r="L117" s="125"/>
      <c r="M117" s="57"/>
      <c r="N117" s="55"/>
      <c r="O117" s="58"/>
      <c r="P117" s="58"/>
      <c r="Q117" s="58"/>
      <c r="R117" s="58"/>
      <c r="S117" s="58"/>
      <c r="T117" s="58"/>
      <c r="U117" s="58"/>
      <c r="V117" s="58"/>
      <c r="W117" s="58"/>
      <c r="X117" s="58"/>
    </row>
    <row r="118" spans="2:24" s="110" customFormat="1" ht="15" hidden="1" customHeight="1" x14ac:dyDescent="0.4">
      <c r="B118" s="58"/>
      <c r="C118" s="55"/>
      <c r="D118" s="113"/>
      <c r="E118" s="123"/>
      <c r="F118" s="57"/>
      <c r="G118" s="55"/>
      <c r="H118" s="55"/>
      <c r="I118" s="124"/>
      <c r="J118" s="57"/>
      <c r="K118" s="57"/>
      <c r="L118" s="125"/>
      <c r="M118" s="57"/>
      <c r="N118" s="55"/>
      <c r="O118" s="58"/>
      <c r="P118" s="58"/>
      <c r="Q118" s="58"/>
      <c r="R118" s="58"/>
      <c r="S118" s="58"/>
      <c r="T118" s="58"/>
      <c r="U118" s="58"/>
      <c r="V118" s="58"/>
      <c r="W118" s="58"/>
      <c r="X118" s="58"/>
    </row>
    <row r="119" spans="2:24" s="110" customFormat="1" ht="15" hidden="1" customHeight="1" x14ac:dyDescent="0.4">
      <c r="B119" s="58"/>
      <c r="C119" s="55"/>
      <c r="D119" s="113"/>
      <c r="E119" s="123"/>
      <c r="F119" s="57"/>
      <c r="G119" s="55"/>
      <c r="H119" s="55"/>
      <c r="I119" s="124"/>
      <c r="J119" s="57"/>
      <c r="K119" s="57"/>
      <c r="L119" s="125"/>
      <c r="M119" s="57"/>
      <c r="N119" s="55"/>
      <c r="O119" s="58"/>
      <c r="P119" s="58"/>
      <c r="Q119" s="58"/>
      <c r="R119" s="58"/>
      <c r="S119" s="58"/>
      <c r="T119" s="58"/>
      <c r="U119" s="58"/>
      <c r="V119" s="58"/>
      <c r="W119" s="58"/>
      <c r="X119" s="58"/>
    </row>
    <row r="120" spans="2:24" s="110" customFormat="1" ht="15" hidden="1" customHeight="1" x14ac:dyDescent="0.4">
      <c r="B120" s="58"/>
      <c r="C120" s="55"/>
      <c r="D120" s="113"/>
      <c r="E120" s="123"/>
      <c r="F120" s="57"/>
      <c r="G120" s="55"/>
      <c r="H120" s="55"/>
      <c r="I120" s="124"/>
      <c r="J120" s="57"/>
      <c r="K120" s="57"/>
      <c r="L120" s="125"/>
      <c r="M120" s="57"/>
      <c r="N120" s="55"/>
      <c r="O120" s="58"/>
      <c r="P120" s="58"/>
      <c r="Q120" s="58"/>
      <c r="R120" s="58"/>
      <c r="S120" s="58"/>
      <c r="T120" s="58"/>
      <c r="U120" s="58"/>
      <c r="V120" s="58"/>
      <c r="W120" s="58"/>
      <c r="X120" s="58"/>
    </row>
    <row r="121" spans="2:24" s="110" customFormat="1" ht="15" hidden="1" customHeight="1" x14ac:dyDescent="0.4">
      <c r="B121" s="58"/>
      <c r="C121" s="55"/>
      <c r="D121" s="113"/>
      <c r="E121" s="123"/>
      <c r="F121" s="57"/>
      <c r="G121" s="55"/>
      <c r="H121" s="55"/>
      <c r="I121" s="124"/>
      <c r="J121" s="57"/>
      <c r="K121" s="57"/>
      <c r="L121" s="125"/>
      <c r="M121" s="57"/>
      <c r="N121" s="55"/>
      <c r="O121" s="58"/>
      <c r="P121" s="58"/>
      <c r="Q121" s="58"/>
      <c r="R121" s="58"/>
      <c r="S121" s="58"/>
      <c r="T121" s="58"/>
      <c r="U121" s="58"/>
      <c r="V121" s="58"/>
      <c r="W121" s="58"/>
      <c r="X121" s="58"/>
    </row>
    <row r="122" spans="2:24" s="110" customFormat="1" ht="15" hidden="1" customHeight="1" x14ac:dyDescent="0.4">
      <c r="B122" s="58"/>
      <c r="C122" s="55"/>
      <c r="D122" s="113"/>
      <c r="E122" s="123"/>
      <c r="F122" s="57"/>
      <c r="G122" s="55"/>
      <c r="H122" s="55"/>
      <c r="I122" s="124"/>
      <c r="J122" s="57"/>
      <c r="K122" s="57"/>
      <c r="L122" s="125"/>
      <c r="M122" s="57"/>
      <c r="N122" s="55"/>
      <c r="O122" s="58"/>
      <c r="P122" s="58"/>
      <c r="Q122" s="58"/>
      <c r="R122" s="58"/>
      <c r="S122" s="58"/>
      <c r="T122" s="58"/>
      <c r="U122" s="58"/>
      <c r="V122" s="58"/>
      <c r="W122" s="58"/>
      <c r="X122" s="58"/>
    </row>
    <row r="123" spans="2:24" s="110" customFormat="1" ht="15" hidden="1" customHeight="1" x14ac:dyDescent="0.4">
      <c r="B123" s="58"/>
      <c r="C123" s="55"/>
      <c r="D123" s="113"/>
      <c r="E123" s="123"/>
      <c r="F123" s="57"/>
      <c r="G123" s="55"/>
      <c r="H123" s="55"/>
      <c r="I123" s="124"/>
      <c r="J123" s="57"/>
      <c r="K123" s="57"/>
      <c r="L123" s="125"/>
      <c r="M123" s="57"/>
      <c r="N123" s="55"/>
      <c r="O123" s="58"/>
      <c r="P123" s="58"/>
      <c r="Q123" s="58"/>
      <c r="R123" s="58"/>
      <c r="S123" s="58"/>
      <c r="T123" s="58"/>
      <c r="U123" s="58"/>
      <c r="V123" s="58"/>
      <c r="W123" s="58"/>
      <c r="X123" s="58"/>
    </row>
    <row r="124" spans="2:24" s="110" customFormat="1" ht="15" hidden="1" customHeight="1" x14ac:dyDescent="0.4">
      <c r="B124" s="58"/>
      <c r="C124" s="55"/>
      <c r="D124" s="113"/>
      <c r="E124" s="123"/>
      <c r="F124" s="57"/>
      <c r="G124" s="55"/>
      <c r="H124" s="55"/>
      <c r="I124" s="124"/>
      <c r="J124" s="57"/>
      <c r="K124" s="57"/>
      <c r="L124" s="125"/>
      <c r="M124" s="57"/>
      <c r="N124" s="55"/>
      <c r="O124" s="58"/>
      <c r="P124" s="58"/>
      <c r="Q124" s="58"/>
      <c r="R124" s="58"/>
      <c r="S124" s="58"/>
      <c r="T124" s="58"/>
      <c r="U124" s="58"/>
      <c r="V124" s="58"/>
      <c r="W124" s="58"/>
      <c r="X124" s="58"/>
    </row>
    <row r="125" spans="2:24" s="110" customFormat="1" ht="15" hidden="1" customHeight="1" x14ac:dyDescent="0.4">
      <c r="B125" s="58"/>
      <c r="C125" s="55"/>
      <c r="D125" s="113"/>
      <c r="E125" s="123"/>
      <c r="F125" s="57"/>
      <c r="G125" s="55"/>
      <c r="H125" s="55"/>
      <c r="I125" s="124"/>
      <c r="J125" s="57"/>
      <c r="K125" s="57"/>
      <c r="L125" s="125"/>
      <c r="M125" s="57"/>
      <c r="N125" s="55"/>
      <c r="O125" s="58"/>
      <c r="P125" s="58"/>
      <c r="Q125" s="58"/>
      <c r="R125" s="58"/>
      <c r="S125" s="58"/>
      <c r="T125" s="58"/>
      <c r="U125" s="58"/>
      <c r="V125" s="58"/>
      <c r="W125" s="58"/>
      <c r="X125" s="58"/>
    </row>
    <row r="126" spans="2:24" s="110" customFormat="1" ht="15" hidden="1" customHeight="1" x14ac:dyDescent="0.4">
      <c r="B126" s="58"/>
      <c r="C126" s="55"/>
      <c r="D126" s="113"/>
      <c r="E126" s="123"/>
      <c r="F126" s="57"/>
      <c r="G126" s="55"/>
      <c r="H126" s="55"/>
      <c r="I126" s="124"/>
      <c r="J126" s="57"/>
      <c r="K126" s="57"/>
      <c r="L126" s="125"/>
      <c r="M126" s="57"/>
      <c r="N126" s="55"/>
      <c r="O126" s="58"/>
      <c r="P126" s="58"/>
      <c r="Q126" s="58"/>
      <c r="R126" s="58"/>
      <c r="S126" s="58"/>
      <c r="T126" s="58"/>
      <c r="U126" s="58"/>
      <c r="V126" s="58"/>
      <c r="W126" s="58"/>
      <c r="X126" s="58"/>
    </row>
    <row r="127" spans="2:24" s="110" customFormat="1" ht="15" hidden="1" customHeight="1" x14ac:dyDescent="0.4">
      <c r="B127" s="58"/>
      <c r="C127" s="55"/>
      <c r="D127" s="113"/>
      <c r="E127" s="123"/>
      <c r="F127" s="57"/>
      <c r="G127" s="55"/>
      <c r="H127" s="55"/>
      <c r="I127" s="124"/>
      <c r="J127" s="57"/>
      <c r="K127" s="57"/>
      <c r="L127" s="125"/>
      <c r="M127" s="57"/>
      <c r="N127" s="55"/>
      <c r="O127" s="58"/>
      <c r="P127" s="58"/>
      <c r="Q127" s="58"/>
      <c r="R127" s="58"/>
      <c r="S127" s="58"/>
      <c r="T127" s="58"/>
      <c r="U127" s="58"/>
      <c r="V127" s="58"/>
      <c r="W127" s="58"/>
      <c r="X127" s="58"/>
    </row>
    <row r="128" spans="2:24" s="110" customFormat="1" ht="15" hidden="1" customHeight="1" x14ac:dyDescent="0.4">
      <c r="B128" s="58"/>
      <c r="C128" s="55"/>
      <c r="D128" s="113"/>
      <c r="E128" s="123"/>
      <c r="F128" s="57"/>
      <c r="G128" s="55"/>
      <c r="H128" s="55"/>
      <c r="I128" s="124"/>
      <c r="J128" s="57"/>
      <c r="K128" s="57"/>
      <c r="L128" s="125"/>
      <c r="M128" s="57"/>
      <c r="N128" s="55"/>
      <c r="O128" s="58"/>
      <c r="P128" s="58"/>
      <c r="Q128" s="58"/>
      <c r="R128" s="58"/>
      <c r="S128" s="58"/>
      <c r="T128" s="58"/>
      <c r="U128" s="58"/>
      <c r="V128" s="58"/>
      <c r="W128" s="58"/>
      <c r="X128" s="58"/>
    </row>
    <row r="129" spans="2:24" s="110" customFormat="1" ht="15" hidden="1" customHeight="1" x14ac:dyDescent="0.4">
      <c r="B129" s="58"/>
      <c r="C129" s="55"/>
      <c r="D129" s="113"/>
      <c r="E129" s="123"/>
      <c r="F129" s="57"/>
      <c r="G129" s="55"/>
      <c r="H129" s="55"/>
      <c r="I129" s="124"/>
      <c r="J129" s="57"/>
      <c r="K129" s="57"/>
      <c r="L129" s="125"/>
      <c r="M129" s="57"/>
      <c r="N129" s="55"/>
      <c r="O129" s="58"/>
      <c r="P129" s="58"/>
      <c r="Q129" s="58"/>
      <c r="R129" s="58"/>
      <c r="S129" s="58"/>
      <c r="T129" s="58"/>
      <c r="U129" s="58"/>
      <c r="V129" s="58"/>
      <c r="W129" s="58"/>
      <c r="X129" s="58"/>
    </row>
    <row r="130" spans="2:24" s="110" customFormat="1" ht="15" hidden="1" customHeight="1" x14ac:dyDescent="0.4">
      <c r="B130" s="58"/>
      <c r="C130" s="55"/>
      <c r="D130" s="113"/>
      <c r="E130" s="123"/>
      <c r="F130" s="57"/>
      <c r="G130" s="55"/>
      <c r="H130" s="55"/>
      <c r="I130" s="124"/>
      <c r="J130" s="57"/>
      <c r="K130" s="57"/>
      <c r="L130" s="125"/>
      <c r="M130" s="57"/>
      <c r="N130" s="55"/>
      <c r="O130" s="58"/>
      <c r="P130" s="58"/>
      <c r="Q130" s="58"/>
      <c r="R130" s="58"/>
      <c r="S130" s="58"/>
      <c r="T130" s="58"/>
      <c r="U130" s="58"/>
      <c r="V130" s="58"/>
      <c r="W130" s="58"/>
      <c r="X130" s="58"/>
    </row>
    <row r="131" spans="2:24" s="110" customFormat="1" ht="15" hidden="1" customHeight="1" x14ac:dyDescent="0.4">
      <c r="B131" s="58"/>
      <c r="C131" s="55"/>
      <c r="D131" s="113"/>
      <c r="E131" s="123"/>
      <c r="F131" s="57"/>
      <c r="G131" s="55"/>
      <c r="H131" s="55"/>
      <c r="I131" s="124"/>
      <c r="J131" s="57"/>
      <c r="K131" s="57"/>
      <c r="L131" s="125"/>
      <c r="M131" s="57"/>
      <c r="N131" s="55"/>
      <c r="O131" s="58"/>
      <c r="P131" s="58"/>
      <c r="Q131" s="58"/>
      <c r="R131" s="58"/>
      <c r="S131" s="58"/>
      <c r="T131" s="58"/>
      <c r="U131" s="58"/>
      <c r="V131" s="58"/>
      <c r="W131" s="58"/>
      <c r="X131" s="58"/>
    </row>
    <row r="132" spans="2:24" s="110" customFormat="1" ht="15" hidden="1" customHeight="1" x14ac:dyDescent="0.4">
      <c r="B132" s="58"/>
      <c r="C132" s="55"/>
      <c r="D132" s="113"/>
      <c r="E132" s="123"/>
      <c r="F132" s="57"/>
      <c r="G132" s="55"/>
      <c r="H132" s="55"/>
      <c r="I132" s="124"/>
      <c r="J132" s="57"/>
      <c r="K132" s="57"/>
      <c r="L132" s="125"/>
      <c r="M132" s="57"/>
      <c r="N132" s="55"/>
      <c r="O132" s="58"/>
      <c r="P132" s="58"/>
      <c r="Q132" s="58"/>
      <c r="R132" s="58"/>
      <c r="S132" s="58"/>
      <c r="T132" s="58"/>
      <c r="U132" s="58"/>
      <c r="V132" s="58"/>
      <c r="W132" s="58"/>
      <c r="X132" s="58"/>
    </row>
    <row r="133" spans="2:24" s="110" customFormat="1" ht="15" hidden="1" customHeight="1" x14ac:dyDescent="0.4">
      <c r="B133" s="58"/>
      <c r="C133" s="55"/>
      <c r="D133" s="113"/>
      <c r="E133" s="123"/>
      <c r="F133" s="57"/>
      <c r="G133" s="55"/>
      <c r="H133" s="55"/>
      <c r="I133" s="124"/>
      <c r="J133" s="57"/>
      <c r="K133" s="57"/>
      <c r="L133" s="125"/>
      <c r="M133" s="57"/>
      <c r="N133" s="55"/>
      <c r="O133" s="58"/>
      <c r="P133" s="58"/>
      <c r="Q133" s="58"/>
      <c r="R133" s="58"/>
      <c r="S133" s="58"/>
      <c r="T133" s="58"/>
      <c r="U133" s="58"/>
      <c r="V133" s="58"/>
      <c r="W133" s="58"/>
      <c r="X133" s="58"/>
    </row>
    <row r="134" spans="2:24" s="110" customFormat="1" ht="15" hidden="1" customHeight="1" x14ac:dyDescent="0.4">
      <c r="B134" s="58"/>
      <c r="C134" s="55"/>
      <c r="D134" s="113"/>
      <c r="E134" s="123"/>
      <c r="F134" s="57"/>
      <c r="G134" s="55"/>
      <c r="H134" s="55"/>
      <c r="I134" s="124"/>
      <c r="J134" s="57"/>
      <c r="K134" s="57"/>
      <c r="L134" s="125"/>
      <c r="M134" s="57"/>
      <c r="N134" s="55"/>
      <c r="O134" s="58"/>
      <c r="P134" s="58"/>
      <c r="Q134" s="58"/>
      <c r="R134" s="58"/>
      <c r="S134" s="58"/>
      <c r="T134" s="58"/>
      <c r="U134" s="58"/>
      <c r="V134" s="58"/>
      <c r="W134" s="58"/>
      <c r="X134" s="58"/>
    </row>
    <row r="135" spans="2:24" s="110" customFormat="1" ht="15" hidden="1" customHeight="1" x14ac:dyDescent="0.4">
      <c r="B135" s="58"/>
      <c r="C135" s="55"/>
      <c r="D135" s="113"/>
      <c r="E135" s="123"/>
      <c r="F135" s="57"/>
      <c r="G135" s="55"/>
      <c r="H135" s="55"/>
      <c r="I135" s="124"/>
      <c r="J135" s="57"/>
      <c r="K135" s="57"/>
      <c r="L135" s="125"/>
      <c r="M135" s="57"/>
      <c r="N135" s="55"/>
      <c r="O135" s="58"/>
      <c r="P135" s="58"/>
      <c r="Q135" s="58"/>
      <c r="R135" s="58"/>
      <c r="S135" s="58"/>
      <c r="T135" s="58"/>
      <c r="U135" s="58"/>
      <c r="V135" s="58"/>
      <c r="W135" s="58"/>
      <c r="X135" s="58"/>
    </row>
    <row r="136" spans="2:24" s="110" customFormat="1" ht="15" hidden="1" customHeight="1" x14ac:dyDescent="0.4">
      <c r="B136" s="58"/>
      <c r="C136" s="55"/>
      <c r="D136" s="113"/>
      <c r="E136" s="123"/>
      <c r="F136" s="57"/>
      <c r="G136" s="55"/>
      <c r="H136" s="55"/>
      <c r="I136" s="124"/>
      <c r="J136" s="57"/>
      <c r="K136" s="57"/>
      <c r="L136" s="125"/>
      <c r="M136" s="57"/>
      <c r="N136" s="55"/>
      <c r="O136" s="58"/>
      <c r="P136" s="58"/>
      <c r="Q136" s="58"/>
      <c r="R136" s="58"/>
      <c r="S136" s="58"/>
      <c r="T136" s="58"/>
      <c r="U136" s="58"/>
      <c r="V136" s="58"/>
      <c r="W136" s="58"/>
      <c r="X136" s="58"/>
    </row>
    <row r="137" spans="2:24" s="110" customFormat="1" ht="15" hidden="1" customHeight="1" x14ac:dyDescent="0.4">
      <c r="B137" s="58"/>
      <c r="C137" s="55"/>
      <c r="D137" s="113"/>
      <c r="E137" s="123"/>
      <c r="F137" s="57"/>
      <c r="G137" s="55"/>
      <c r="H137" s="55"/>
      <c r="I137" s="124"/>
      <c r="J137" s="57"/>
      <c r="K137" s="57"/>
      <c r="L137" s="125"/>
      <c r="M137" s="57"/>
      <c r="N137" s="55"/>
      <c r="O137" s="58"/>
      <c r="P137" s="58"/>
      <c r="Q137" s="58"/>
      <c r="R137" s="58"/>
      <c r="S137" s="58"/>
      <c r="T137" s="58"/>
      <c r="U137" s="58"/>
      <c r="V137" s="58"/>
      <c r="W137" s="58"/>
      <c r="X137" s="58"/>
    </row>
    <row r="138" spans="2:24" s="110" customFormat="1" ht="15" hidden="1" customHeight="1" x14ac:dyDescent="0.4">
      <c r="B138" s="58"/>
      <c r="C138" s="55"/>
      <c r="D138" s="113"/>
      <c r="E138" s="123"/>
      <c r="F138" s="57"/>
      <c r="G138" s="55"/>
      <c r="H138" s="55"/>
      <c r="I138" s="124"/>
      <c r="J138" s="57"/>
      <c r="K138" s="57"/>
      <c r="L138" s="125"/>
      <c r="M138" s="57"/>
      <c r="N138" s="55"/>
      <c r="O138" s="58"/>
      <c r="P138" s="58"/>
      <c r="Q138" s="58"/>
      <c r="R138" s="58"/>
      <c r="S138" s="58"/>
      <c r="T138" s="58"/>
      <c r="U138" s="58"/>
      <c r="V138" s="58"/>
      <c r="W138" s="58"/>
      <c r="X138" s="58"/>
    </row>
    <row r="139" spans="2:24" s="110" customFormat="1" ht="15" hidden="1" customHeight="1" x14ac:dyDescent="0.4">
      <c r="B139" s="58"/>
      <c r="C139" s="55"/>
      <c r="D139" s="113"/>
      <c r="E139" s="123"/>
      <c r="F139" s="57"/>
      <c r="G139" s="55"/>
      <c r="H139" s="55"/>
      <c r="I139" s="124"/>
      <c r="J139" s="57"/>
      <c r="K139" s="57"/>
      <c r="L139" s="125"/>
      <c r="M139" s="57"/>
      <c r="N139" s="55"/>
      <c r="O139" s="58"/>
      <c r="P139" s="58"/>
      <c r="Q139" s="58"/>
      <c r="R139" s="58"/>
      <c r="S139" s="58"/>
      <c r="T139" s="58"/>
      <c r="U139" s="58"/>
      <c r="V139" s="58"/>
      <c r="W139" s="58"/>
      <c r="X139" s="58"/>
    </row>
    <row r="140" spans="2:24" s="110" customFormat="1" ht="15" hidden="1" customHeight="1" x14ac:dyDescent="0.4">
      <c r="B140" s="58"/>
      <c r="C140" s="55"/>
      <c r="D140" s="113"/>
      <c r="E140" s="123"/>
      <c r="F140" s="57"/>
      <c r="G140" s="55"/>
      <c r="H140" s="55"/>
      <c r="I140" s="124"/>
      <c r="J140" s="57"/>
      <c r="K140" s="57"/>
      <c r="L140" s="125"/>
      <c r="M140" s="57"/>
      <c r="N140" s="55"/>
      <c r="O140" s="58"/>
      <c r="P140" s="58"/>
      <c r="Q140" s="58"/>
      <c r="R140" s="58"/>
      <c r="S140" s="58"/>
      <c r="T140" s="58"/>
      <c r="U140" s="58"/>
      <c r="V140" s="58"/>
      <c r="W140" s="58"/>
      <c r="X140" s="58"/>
    </row>
    <row r="141" spans="2:24" s="110" customFormat="1" ht="15" hidden="1" customHeight="1" x14ac:dyDescent="0.4">
      <c r="B141" s="58"/>
      <c r="C141" s="55"/>
      <c r="D141" s="113"/>
      <c r="E141" s="123"/>
      <c r="F141" s="57"/>
      <c r="G141" s="55"/>
      <c r="H141" s="55"/>
      <c r="I141" s="124"/>
      <c r="J141" s="57"/>
      <c r="K141" s="57"/>
      <c r="L141" s="125"/>
      <c r="M141" s="57"/>
      <c r="N141" s="55"/>
      <c r="O141" s="58"/>
      <c r="P141" s="58"/>
      <c r="Q141" s="58"/>
      <c r="R141" s="58"/>
      <c r="S141" s="58"/>
      <c r="T141" s="58"/>
      <c r="U141" s="58"/>
      <c r="V141" s="58"/>
      <c r="W141" s="58"/>
      <c r="X141" s="58"/>
    </row>
    <row r="142" spans="2:24" s="110" customFormat="1" ht="15" hidden="1" customHeight="1" x14ac:dyDescent="0.4">
      <c r="B142" s="58"/>
      <c r="C142" s="55"/>
      <c r="D142" s="113"/>
      <c r="E142" s="123"/>
      <c r="F142" s="57"/>
      <c r="G142" s="55"/>
      <c r="H142" s="55"/>
      <c r="I142" s="124"/>
      <c r="J142" s="57"/>
      <c r="K142" s="57"/>
      <c r="L142" s="125"/>
      <c r="M142" s="57"/>
      <c r="N142" s="55"/>
      <c r="O142" s="58"/>
      <c r="P142" s="58"/>
      <c r="Q142" s="58"/>
      <c r="R142" s="58"/>
      <c r="S142" s="58"/>
      <c r="T142" s="58"/>
      <c r="U142" s="58"/>
      <c r="V142" s="58"/>
      <c r="W142" s="58"/>
      <c r="X142" s="58"/>
    </row>
    <row r="143" spans="2:24" s="110" customFormat="1" ht="15" hidden="1" customHeight="1" x14ac:dyDescent="0.4">
      <c r="B143" s="58"/>
      <c r="C143" s="55"/>
      <c r="D143" s="113"/>
      <c r="E143" s="123"/>
      <c r="F143" s="57"/>
      <c r="G143" s="55"/>
      <c r="H143" s="55"/>
      <c r="I143" s="124"/>
      <c r="J143" s="57"/>
      <c r="K143" s="57"/>
      <c r="L143" s="125"/>
      <c r="M143" s="57"/>
      <c r="N143" s="55"/>
      <c r="O143" s="58"/>
      <c r="P143" s="58"/>
      <c r="Q143" s="58"/>
      <c r="R143" s="58"/>
      <c r="S143" s="58"/>
      <c r="T143" s="58"/>
      <c r="U143" s="58"/>
      <c r="V143" s="58"/>
      <c r="W143" s="58"/>
      <c r="X143" s="58"/>
    </row>
    <row r="144" spans="2:24" s="110" customFormat="1" ht="15" hidden="1" customHeight="1" x14ac:dyDescent="0.4">
      <c r="B144" s="58"/>
      <c r="C144" s="55"/>
      <c r="D144" s="113"/>
      <c r="E144" s="123"/>
      <c r="F144" s="57"/>
      <c r="G144" s="55"/>
      <c r="H144" s="55"/>
      <c r="I144" s="124"/>
      <c r="J144" s="57"/>
      <c r="K144" s="57"/>
      <c r="L144" s="125"/>
      <c r="M144" s="57"/>
      <c r="N144" s="55"/>
      <c r="O144" s="58"/>
      <c r="P144" s="58"/>
      <c r="Q144" s="58"/>
      <c r="R144" s="58"/>
      <c r="S144" s="58"/>
      <c r="T144" s="58"/>
      <c r="U144" s="58"/>
      <c r="V144" s="58"/>
      <c r="W144" s="58"/>
      <c r="X144" s="58"/>
    </row>
    <row r="145" spans="2:24" s="110" customFormat="1" ht="15" hidden="1" customHeight="1" x14ac:dyDescent="0.4">
      <c r="B145" s="58"/>
      <c r="C145" s="55"/>
      <c r="D145" s="113"/>
      <c r="E145" s="123"/>
      <c r="F145" s="57"/>
      <c r="G145" s="55"/>
      <c r="H145" s="55"/>
      <c r="I145" s="124"/>
      <c r="J145" s="57"/>
      <c r="K145" s="57"/>
      <c r="L145" s="125"/>
      <c r="M145" s="57"/>
      <c r="N145" s="55"/>
      <c r="O145" s="58"/>
      <c r="P145" s="58"/>
      <c r="Q145" s="58"/>
      <c r="R145" s="58"/>
      <c r="S145" s="58"/>
      <c r="T145" s="58"/>
      <c r="U145" s="58"/>
      <c r="V145" s="58"/>
      <c r="W145" s="58"/>
      <c r="X145" s="58"/>
    </row>
    <row r="146" spans="2:24" s="110" customFormat="1" ht="15" hidden="1" customHeight="1" x14ac:dyDescent="0.4">
      <c r="B146" s="58"/>
      <c r="C146" s="55"/>
      <c r="D146" s="113"/>
      <c r="E146" s="123"/>
      <c r="F146" s="57"/>
      <c r="G146" s="55"/>
      <c r="H146" s="55"/>
      <c r="I146" s="124"/>
      <c r="J146" s="57"/>
      <c r="K146" s="57"/>
      <c r="L146" s="125"/>
      <c r="M146" s="57"/>
      <c r="N146" s="55"/>
      <c r="O146" s="58"/>
      <c r="P146" s="58"/>
      <c r="Q146" s="58"/>
      <c r="R146" s="58"/>
      <c r="S146" s="58"/>
      <c r="T146" s="58"/>
      <c r="U146" s="58"/>
      <c r="V146" s="58"/>
      <c r="W146" s="58"/>
      <c r="X146" s="58"/>
    </row>
    <row r="147" spans="2:24" s="110" customFormat="1" ht="15" hidden="1" customHeight="1" x14ac:dyDescent="0.4">
      <c r="B147" s="58"/>
      <c r="C147" s="55"/>
      <c r="D147" s="113"/>
      <c r="E147" s="123"/>
      <c r="F147" s="57"/>
      <c r="G147" s="55"/>
      <c r="H147" s="55"/>
      <c r="I147" s="124"/>
      <c r="J147" s="57"/>
      <c r="K147" s="57"/>
      <c r="L147" s="125"/>
      <c r="M147" s="57"/>
      <c r="N147" s="55"/>
      <c r="O147" s="58"/>
      <c r="P147" s="58"/>
      <c r="Q147" s="58"/>
      <c r="R147" s="58"/>
      <c r="S147" s="58"/>
      <c r="T147" s="58"/>
      <c r="U147" s="58"/>
      <c r="V147" s="58"/>
      <c r="W147" s="58"/>
      <c r="X147" s="58"/>
    </row>
    <row r="148" spans="2:24" s="110" customFormat="1" ht="15" hidden="1" customHeight="1" x14ac:dyDescent="0.4">
      <c r="B148" s="58"/>
      <c r="C148" s="55"/>
      <c r="D148" s="113"/>
      <c r="E148" s="123"/>
      <c r="F148" s="57"/>
      <c r="G148" s="55"/>
      <c r="H148" s="55"/>
      <c r="I148" s="124"/>
      <c r="J148" s="57"/>
      <c r="K148" s="57"/>
      <c r="L148" s="125"/>
      <c r="M148" s="57"/>
      <c r="N148" s="55"/>
      <c r="O148" s="58"/>
      <c r="P148" s="58"/>
      <c r="Q148" s="58"/>
      <c r="R148" s="58"/>
      <c r="S148" s="58"/>
      <c r="T148" s="58"/>
      <c r="U148" s="58"/>
      <c r="V148" s="58"/>
      <c r="W148" s="58"/>
      <c r="X148" s="58"/>
    </row>
    <row r="149" spans="2:24" s="110" customFormat="1" ht="15" hidden="1" customHeight="1" x14ac:dyDescent="0.4">
      <c r="B149" s="58"/>
      <c r="C149" s="55"/>
      <c r="D149" s="113"/>
      <c r="E149" s="123"/>
      <c r="F149" s="57"/>
      <c r="G149" s="55"/>
      <c r="H149" s="55"/>
      <c r="I149" s="124"/>
      <c r="J149" s="57"/>
      <c r="K149" s="57"/>
      <c r="L149" s="125"/>
      <c r="M149" s="57"/>
      <c r="N149" s="55"/>
      <c r="O149" s="58"/>
      <c r="P149" s="58"/>
      <c r="Q149" s="58"/>
      <c r="R149" s="58"/>
      <c r="S149" s="58"/>
      <c r="T149" s="58"/>
      <c r="U149" s="58"/>
      <c r="V149" s="58"/>
      <c r="W149" s="58"/>
      <c r="X149" s="58"/>
    </row>
    <row r="150" spans="2:24" s="110" customFormat="1" ht="15" hidden="1" customHeight="1" x14ac:dyDescent="0.4">
      <c r="B150" s="58"/>
      <c r="C150" s="55"/>
      <c r="D150" s="113"/>
      <c r="E150" s="123"/>
      <c r="F150" s="57"/>
      <c r="G150" s="55"/>
      <c r="H150" s="55"/>
      <c r="I150" s="124"/>
      <c r="J150" s="57"/>
      <c r="K150" s="57"/>
      <c r="L150" s="125"/>
      <c r="M150" s="57"/>
      <c r="N150" s="55"/>
      <c r="O150" s="58"/>
      <c r="P150" s="58"/>
      <c r="Q150" s="58"/>
      <c r="R150" s="58"/>
      <c r="S150" s="58"/>
      <c r="T150" s="58"/>
      <c r="U150" s="58"/>
      <c r="V150" s="58"/>
      <c r="W150" s="58"/>
      <c r="X150" s="58"/>
    </row>
    <row r="151" spans="2:24" s="110" customFormat="1" ht="15" hidden="1" customHeight="1" x14ac:dyDescent="0.4">
      <c r="B151" s="58"/>
      <c r="C151" s="55"/>
      <c r="D151" s="113"/>
      <c r="E151" s="123"/>
      <c r="F151" s="57"/>
      <c r="G151" s="55"/>
      <c r="H151" s="55"/>
      <c r="I151" s="124"/>
      <c r="J151" s="57"/>
      <c r="K151" s="57"/>
      <c r="L151" s="125"/>
      <c r="M151" s="57"/>
      <c r="N151" s="55"/>
      <c r="O151" s="58"/>
      <c r="P151" s="58"/>
      <c r="Q151" s="58"/>
      <c r="R151" s="58"/>
      <c r="S151" s="58"/>
      <c r="T151" s="58"/>
      <c r="U151" s="58"/>
      <c r="V151" s="58"/>
      <c r="W151" s="58"/>
      <c r="X151" s="58"/>
    </row>
    <row r="152" spans="2:24" s="110" customFormat="1" ht="15" hidden="1" customHeight="1" x14ac:dyDescent="0.4">
      <c r="B152" s="58"/>
      <c r="C152" s="55"/>
      <c r="D152" s="113"/>
      <c r="E152" s="123"/>
      <c r="F152" s="57"/>
      <c r="G152" s="55"/>
      <c r="H152" s="55"/>
      <c r="I152" s="124"/>
      <c r="J152" s="57"/>
      <c r="K152" s="57"/>
      <c r="L152" s="125"/>
      <c r="M152" s="57"/>
      <c r="N152" s="55"/>
      <c r="O152" s="58"/>
      <c r="P152" s="58"/>
      <c r="Q152" s="58"/>
      <c r="R152" s="58"/>
      <c r="S152" s="58"/>
      <c r="T152" s="58"/>
      <c r="U152" s="58"/>
      <c r="V152" s="58"/>
      <c r="W152" s="58"/>
      <c r="X152" s="58"/>
    </row>
    <row r="153" spans="2:24" s="110" customFormat="1" ht="15" hidden="1" customHeight="1" x14ac:dyDescent="0.4">
      <c r="B153" s="58"/>
      <c r="C153" s="55"/>
      <c r="D153" s="113"/>
      <c r="E153" s="123"/>
      <c r="F153" s="57"/>
      <c r="G153" s="55"/>
      <c r="H153" s="55"/>
      <c r="I153" s="124"/>
      <c r="J153" s="57"/>
      <c r="K153" s="57"/>
      <c r="L153" s="125"/>
      <c r="M153" s="57"/>
      <c r="N153" s="55"/>
      <c r="O153" s="58"/>
      <c r="P153" s="58"/>
      <c r="Q153" s="58"/>
      <c r="R153" s="58"/>
      <c r="S153" s="58"/>
      <c r="T153" s="58"/>
      <c r="U153" s="58"/>
      <c r="V153" s="58"/>
      <c r="W153" s="58"/>
      <c r="X153" s="58"/>
    </row>
    <row r="154" spans="2:24" s="110" customFormat="1" ht="15" hidden="1" customHeight="1" x14ac:dyDescent="0.4">
      <c r="B154" s="58"/>
      <c r="C154" s="55"/>
      <c r="D154" s="113"/>
      <c r="E154" s="123"/>
      <c r="F154" s="57"/>
      <c r="G154" s="55"/>
      <c r="H154" s="55"/>
      <c r="I154" s="124"/>
      <c r="J154" s="57"/>
      <c r="K154" s="57"/>
      <c r="L154" s="125"/>
      <c r="M154" s="57"/>
      <c r="N154" s="55"/>
      <c r="O154" s="58"/>
      <c r="P154" s="58"/>
      <c r="Q154" s="58"/>
      <c r="R154" s="58"/>
      <c r="S154" s="58"/>
      <c r="T154" s="58"/>
      <c r="U154" s="58"/>
      <c r="V154" s="58"/>
      <c r="W154" s="58"/>
      <c r="X154" s="58"/>
    </row>
    <row r="155" spans="2:24" s="110" customFormat="1" ht="15" hidden="1" customHeight="1" x14ac:dyDescent="0.4">
      <c r="B155" s="58"/>
      <c r="C155" s="55"/>
      <c r="D155" s="113"/>
      <c r="E155" s="123"/>
      <c r="F155" s="57"/>
      <c r="G155" s="55"/>
      <c r="H155" s="55"/>
      <c r="I155" s="124"/>
      <c r="J155" s="57"/>
      <c r="K155" s="57"/>
      <c r="L155" s="125"/>
      <c r="M155" s="57"/>
      <c r="N155" s="55"/>
      <c r="O155" s="58"/>
      <c r="P155" s="58"/>
      <c r="Q155" s="58"/>
      <c r="R155" s="58"/>
      <c r="S155" s="58"/>
      <c r="T155" s="58"/>
      <c r="U155" s="58"/>
      <c r="V155" s="58"/>
      <c r="W155" s="58"/>
      <c r="X155" s="58"/>
    </row>
    <row r="156" spans="2:24" s="110" customFormat="1" ht="15" hidden="1" customHeight="1" x14ac:dyDescent="0.4">
      <c r="B156" s="58"/>
      <c r="C156" s="55"/>
      <c r="D156" s="113"/>
      <c r="E156" s="123"/>
      <c r="F156" s="57"/>
      <c r="G156" s="55"/>
      <c r="H156" s="55"/>
      <c r="I156" s="124"/>
      <c r="J156" s="57"/>
      <c r="K156" s="57"/>
      <c r="L156" s="125"/>
      <c r="M156" s="57"/>
      <c r="N156" s="55"/>
      <c r="O156" s="58"/>
      <c r="P156" s="58"/>
      <c r="Q156" s="58"/>
      <c r="R156" s="58"/>
      <c r="S156" s="58"/>
      <c r="T156" s="58"/>
      <c r="U156" s="58"/>
      <c r="V156" s="58"/>
      <c r="W156" s="58"/>
      <c r="X156" s="58"/>
    </row>
    <row r="157" spans="2:24" s="110" customFormat="1" ht="15" hidden="1" customHeight="1" x14ac:dyDescent="0.4">
      <c r="B157" s="58"/>
      <c r="C157" s="55"/>
      <c r="D157" s="113"/>
      <c r="E157" s="123"/>
      <c r="F157" s="57"/>
      <c r="G157" s="55"/>
      <c r="H157" s="55"/>
      <c r="I157" s="124"/>
      <c r="J157" s="57"/>
      <c r="K157" s="57"/>
      <c r="L157" s="125"/>
      <c r="M157" s="57"/>
      <c r="N157" s="55"/>
      <c r="O157" s="58"/>
      <c r="P157" s="58"/>
      <c r="Q157" s="58"/>
      <c r="R157" s="58"/>
      <c r="S157" s="58"/>
      <c r="T157" s="58"/>
      <c r="U157" s="58"/>
      <c r="V157" s="58"/>
      <c r="W157" s="58"/>
      <c r="X157" s="58"/>
    </row>
    <row r="158" spans="2:24" s="110" customFormat="1" ht="15" hidden="1" customHeight="1" x14ac:dyDescent="0.4">
      <c r="B158" s="58"/>
      <c r="C158" s="55"/>
      <c r="D158" s="113"/>
      <c r="E158" s="123"/>
      <c r="F158" s="57"/>
      <c r="G158" s="55"/>
      <c r="H158" s="55"/>
      <c r="I158" s="124"/>
      <c r="J158" s="57"/>
      <c r="K158" s="57"/>
      <c r="L158" s="125"/>
      <c r="M158" s="57"/>
      <c r="N158" s="55"/>
      <c r="O158" s="58"/>
      <c r="P158" s="58"/>
      <c r="Q158" s="58"/>
      <c r="R158" s="58"/>
      <c r="S158" s="58"/>
      <c r="T158" s="58"/>
      <c r="U158" s="58"/>
      <c r="V158" s="58"/>
      <c r="W158" s="58"/>
      <c r="X158" s="58"/>
    </row>
    <row r="159" spans="2:24" s="110" customFormat="1" ht="15" hidden="1" customHeight="1" x14ac:dyDescent="0.4">
      <c r="B159" s="58"/>
      <c r="C159" s="55"/>
      <c r="D159" s="113"/>
      <c r="E159" s="123"/>
      <c r="F159" s="57"/>
      <c r="G159" s="55"/>
      <c r="H159" s="55"/>
      <c r="I159" s="124"/>
      <c r="J159" s="57"/>
      <c r="K159" s="57"/>
      <c r="L159" s="125"/>
      <c r="M159" s="57"/>
      <c r="N159" s="55"/>
      <c r="O159" s="58"/>
      <c r="P159" s="58"/>
      <c r="Q159" s="58"/>
      <c r="R159" s="58"/>
      <c r="S159" s="58"/>
      <c r="T159" s="58"/>
      <c r="U159" s="58"/>
      <c r="V159" s="58"/>
      <c r="W159" s="58"/>
      <c r="X159" s="58"/>
    </row>
    <row r="160" spans="2:24" s="110" customFormat="1" ht="15" hidden="1" customHeight="1" x14ac:dyDescent="0.4">
      <c r="B160" s="58"/>
      <c r="C160" s="55"/>
      <c r="D160" s="113"/>
      <c r="E160" s="123"/>
      <c r="F160" s="57"/>
      <c r="G160" s="55"/>
      <c r="H160" s="55"/>
      <c r="I160" s="124"/>
      <c r="J160" s="57"/>
      <c r="K160" s="57"/>
      <c r="L160" s="125"/>
      <c r="M160" s="57"/>
      <c r="N160" s="55"/>
      <c r="O160" s="58"/>
      <c r="P160" s="58"/>
      <c r="Q160" s="58"/>
      <c r="R160" s="58"/>
      <c r="S160" s="58"/>
      <c r="T160" s="58"/>
      <c r="U160" s="58"/>
      <c r="V160" s="58"/>
      <c r="W160" s="58"/>
      <c r="X160" s="58"/>
    </row>
    <row r="161" spans="2:24" s="110" customFormat="1" ht="15" hidden="1" customHeight="1" x14ac:dyDescent="0.4">
      <c r="B161" s="58"/>
      <c r="C161" s="55"/>
      <c r="D161" s="113"/>
      <c r="E161" s="123"/>
      <c r="F161" s="57"/>
      <c r="G161" s="55"/>
      <c r="H161" s="55"/>
      <c r="I161" s="124"/>
      <c r="J161" s="57"/>
      <c r="K161" s="57"/>
      <c r="L161" s="125"/>
      <c r="M161" s="57"/>
      <c r="N161" s="55"/>
      <c r="O161" s="58"/>
      <c r="P161" s="58"/>
      <c r="Q161" s="58"/>
      <c r="R161" s="58"/>
      <c r="S161" s="58"/>
      <c r="T161" s="58"/>
      <c r="U161" s="58"/>
      <c r="V161" s="58"/>
      <c r="W161" s="58"/>
      <c r="X161" s="58"/>
    </row>
    <row r="162" spans="2:24" s="110" customFormat="1" ht="15" hidden="1" customHeight="1" x14ac:dyDescent="0.4">
      <c r="B162" s="58"/>
      <c r="C162" s="55"/>
      <c r="D162" s="113"/>
      <c r="E162" s="123"/>
      <c r="F162" s="57"/>
      <c r="G162" s="55"/>
      <c r="H162" s="55"/>
      <c r="I162" s="124"/>
      <c r="J162" s="57"/>
      <c r="K162" s="57"/>
      <c r="L162" s="125"/>
      <c r="M162" s="57"/>
      <c r="N162" s="55"/>
      <c r="O162" s="58"/>
      <c r="P162" s="58"/>
      <c r="Q162" s="58"/>
      <c r="R162" s="58"/>
      <c r="S162" s="58"/>
      <c r="T162" s="58"/>
      <c r="U162" s="58"/>
      <c r="V162" s="58"/>
      <c r="W162" s="58"/>
      <c r="X162" s="58"/>
    </row>
    <row r="163" spans="2:24" s="110" customFormat="1" ht="15" hidden="1" customHeight="1" x14ac:dyDescent="0.4">
      <c r="B163" s="58"/>
      <c r="C163" s="55"/>
      <c r="D163" s="113"/>
      <c r="E163" s="123"/>
      <c r="F163" s="57"/>
      <c r="G163" s="55"/>
      <c r="H163" s="55"/>
      <c r="I163" s="124"/>
      <c r="J163" s="57"/>
      <c r="K163" s="57"/>
      <c r="L163" s="125"/>
      <c r="M163" s="57"/>
      <c r="N163" s="55"/>
      <c r="O163" s="58"/>
      <c r="P163" s="58"/>
      <c r="Q163" s="58"/>
      <c r="R163" s="58"/>
      <c r="S163" s="58"/>
      <c r="T163" s="58"/>
      <c r="U163" s="58"/>
      <c r="V163" s="58"/>
      <c r="W163" s="58"/>
      <c r="X163" s="58"/>
    </row>
    <row r="164" spans="2:24" s="110" customFormat="1" ht="15" hidden="1" customHeight="1" x14ac:dyDescent="0.4">
      <c r="B164" s="58"/>
      <c r="C164" s="55"/>
      <c r="D164" s="113"/>
      <c r="E164" s="123"/>
      <c r="F164" s="57"/>
      <c r="G164" s="55"/>
      <c r="H164" s="55"/>
      <c r="I164" s="124"/>
      <c r="J164" s="57"/>
      <c r="K164" s="57"/>
      <c r="L164" s="125"/>
      <c r="M164" s="57"/>
      <c r="N164" s="55"/>
      <c r="O164" s="58"/>
      <c r="P164" s="58"/>
      <c r="Q164" s="58"/>
      <c r="R164" s="58"/>
      <c r="S164" s="58"/>
      <c r="T164" s="58"/>
      <c r="U164" s="58"/>
      <c r="V164" s="58"/>
      <c r="W164" s="58"/>
      <c r="X164" s="58"/>
    </row>
    <row r="165" spans="2:24" s="110" customFormat="1" ht="15" hidden="1" customHeight="1" x14ac:dyDescent="0.4">
      <c r="B165" s="58"/>
      <c r="C165" s="55"/>
      <c r="D165" s="113"/>
      <c r="E165" s="123"/>
      <c r="F165" s="57"/>
      <c r="G165" s="55"/>
      <c r="H165" s="55"/>
      <c r="I165" s="124"/>
      <c r="J165" s="57"/>
      <c r="K165" s="57"/>
      <c r="L165" s="125"/>
      <c r="M165" s="57"/>
      <c r="N165" s="55"/>
      <c r="O165" s="58"/>
      <c r="P165" s="58"/>
      <c r="Q165" s="58"/>
      <c r="R165" s="58"/>
      <c r="S165" s="58"/>
      <c r="T165" s="58"/>
      <c r="U165" s="58"/>
      <c r="V165" s="58"/>
      <c r="W165" s="58"/>
      <c r="X165" s="58"/>
    </row>
    <row r="166" spans="2:24" s="110" customFormat="1" ht="15" hidden="1" customHeight="1" x14ac:dyDescent="0.4">
      <c r="B166" s="58"/>
      <c r="C166" s="55"/>
      <c r="D166" s="113"/>
      <c r="E166" s="123"/>
      <c r="F166" s="57"/>
      <c r="G166" s="55"/>
      <c r="H166" s="55"/>
      <c r="I166" s="124"/>
      <c r="J166" s="57"/>
      <c r="K166" s="57"/>
      <c r="L166" s="125"/>
      <c r="M166" s="57"/>
      <c r="N166" s="55"/>
      <c r="O166" s="58"/>
      <c r="P166" s="58"/>
      <c r="Q166" s="58"/>
      <c r="R166" s="58"/>
      <c r="S166" s="58"/>
      <c r="T166" s="58"/>
      <c r="U166" s="58"/>
      <c r="V166" s="58"/>
      <c r="W166" s="58"/>
      <c r="X166" s="58"/>
    </row>
    <row r="167" spans="2:24" s="110" customFormat="1" ht="15" hidden="1" customHeight="1" x14ac:dyDescent="0.4">
      <c r="B167" s="58"/>
      <c r="C167" s="55"/>
      <c r="D167" s="113"/>
      <c r="E167" s="123"/>
      <c r="F167" s="57"/>
      <c r="G167" s="55"/>
      <c r="H167" s="55"/>
      <c r="I167" s="124"/>
      <c r="J167" s="57"/>
      <c r="K167" s="57"/>
      <c r="L167" s="125"/>
      <c r="M167" s="57"/>
      <c r="N167" s="55"/>
      <c r="O167" s="58"/>
      <c r="P167" s="58"/>
      <c r="Q167" s="58"/>
      <c r="R167" s="58"/>
      <c r="S167" s="58"/>
      <c r="T167" s="58"/>
      <c r="U167" s="58"/>
      <c r="V167" s="58"/>
      <c r="W167" s="58"/>
      <c r="X167" s="58"/>
    </row>
    <row r="168" spans="2:24" s="110" customFormat="1" ht="15" hidden="1" customHeight="1" x14ac:dyDescent="0.4">
      <c r="B168" s="58"/>
      <c r="C168" s="55"/>
      <c r="D168" s="113"/>
      <c r="E168" s="123"/>
      <c r="F168" s="57"/>
      <c r="G168" s="55"/>
      <c r="H168" s="55"/>
      <c r="I168" s="124"/>
      <c r="J168" s="57"/>
      <c r="K168" s="57"/>
      <c r="L168" s="125"/>
      <c r="M168" s="57"/>
      <c r="N168" s="55"/>
      <c r="O168" s="58"/>
      <c r="P168" s="58"/>
      <c r="Q168" s="58"/>
      <c r="R168" s="58"/>
      <c r="S168" s="58"/>
      <c r="T168" s="58"/>
      <c r="U168" s="58"/>
      <c r="V168" s="58"/>
      <c r="W168" s="58"/>
      <c r="X168" s="58"/>
    </row>
    <row r="169" spans="2:24" s="110" customFormat="1" ht="15" hidden="1" customHeight="1" x14ac:dyDescent="0.4">
      <c r="B169" s="58"/>
      <c r="C169" s="55"/>
      <c r="D169" s="113"/>
      <c r="E169" s="123"/>
      <c r="F169" s="57"/>
      <c r="G169" s="55"/>
      <c r="H169" s="55"/>
      <c r="I169" s="124"/>
      <c r="J169" s="57"/>
      <c r="K169" s="57"/>
      <c r="L169" s="125"/>
      <c r="M169" s="57"/>
      <c r="N169" s="55"/>
      <c r="O169" s="58"/>
      <c r="P169" s="58"/>
      <c r="Q169" s="58"/>
      <c r="R169" s="58"/>
      <c r="S169" s="58"/>
      <c r="T169" s="58"/>
      <c r="U169" s="58"/>
      <c r="V169" s="58"/>
      <c r="W169" s="58"/>
      <c r="X169" s="58"/>
    </row>
    <row r="170" spans="2:24" s="110" customFormat="1" ht="15" hidden="1" customHeight="1" x14ac:dyDescent="0.4">
      <c r="B170" s="58"/>
      <c r="C170" s="55"/>
      <c r="D170" s="113"/>
      <c r="E170" s="123"/>
      <c r="F170" s="57"/>
      <c r="G170" s="55"/>
      <c r="H170" s="55"/>
      <c r="I170" s="124"/>
      <c r="J170" s="57"/>
      <c r="K170" s="57"/>
      <c r="L170" s="125"/>
      <c r="M170" s="57"/>
      <c r="N170" s="55"/>
      <c r="O170" s="58"/>
      <c r="P170" s="58"/>
      <c r="Q170" s="58"/>
      <c r="R170" s="58"/>
      <c r="S170" s="58"/>
      <c r="T170" s="58"/>
      <c r="U170" s="58"/>
      <c r="V170" s="58"/>
      <c r="W170" s="58"/>
      <c r="X170" s="58"/>
    </row>
    <row r="171" spans="2:24" s="110" customFormat="1" ht="15" hidden="1" customHeight="1" x14ac:dyDescent="0.4">
      <c r="B171" s="58"/>
      <c r="C171" s="55"/>
      <c r="D171" s="113"/>
      <c r="E171" s="123"/>
      <c r="F171" s="57"/>
      <c r="G171" s="55"/>
      <c r="H171" s="55"/>
      <c r="I171" s="124"/>
      <c r="J171" s="57"/>
      <c r="K171" s="57"/>
      <c r="L171" s="125"/>
      <c r="M171" s="57"/>
      <c r="N171" s="55"/>
      <c r="O171" s="58"/>
      <c r="P171" s="58"/>
      <c r="Q171" s="58"/>
      <c r="R171" s="58"/>
      <c r="S171" s="58"/>
      <c r="T171" s="58"/>
      <c r="U171" s="58"/>
      <c r="V171" s="58"/>
      <c r="W171" s="58"/>
      <c r="X171" s="58"/>
    </row>
    <row r="172" spans="2:24" s="110" customFormat="1" ht="15" hidden="1" customHeight="1" x14ac:dyDescent="0.4">
      <c r="B172" s="58"/>
      <c r="C172" s="55"/>
      <c r="D172" s="113"/>
      <c r="E172" s="123"/>
      <c r="F172" s="57"/>
      <c r="G172" s="55"/>
      <c r="H172" s="55"/>
      <c r="I172" s="124"/>
      <c r="J172" s="57"/>
      <c r="K172" s="57"/>
      <c r="L172" s="125"/>
      <c r="M172" s="57"/>
      <c r="N172" s="55"/>
      <c r="O172" s="58"/>
      <c r="P172" s="58"/>
      <c r="Q172" s="58"/>
      <c r="R172" s="58"/>
      <c r="S172" s="58"/>
      <c r="T172" s="58"/>
      <c r="U172" s="58"/>
      <c r="V172" s="58"/>
      <c r="W172" s="58"/>
      <c r="X172" s="58"/>
    </row>
    <row r="173" spans="2:24" s="110" customFormat="1" ht="15" hidden="1" customHeight="1" x14ac:dyDescent="0.4">
      <c r="B173" s="58"/>
      <c r="C173" s="55"/>
      <c r="D173" s="113"/>
      <c r="E173" s="123"/>
      <c r="F173" s="57"/>
      <c r="G173" s="55"/>
      <c r="H173" s="55"/>
      <c r="I173" s="124"/>
      <c r="J173" s="57"/>
      <c r="K173" s="57"/>
      <c r="L173" s="125"/>
      <c r="M173" s="57"/>
      <c r="N173" s="55"/>
      <c r="O173" s="58"/>
      <c r="P173" s="58"/>
      <c r="Q173" s="58"/>
      <c r="R173" s="58"/>
      <c r="S173" s="58"/>
      <c r="T173" s="58"/>
      <c r="U173" s="58"/>
      <c r="V173" s="58"/>
      <c r="W173" s="58"/>
      <c r="X173" s="58"/>
    </row>
    <row r="174" spans="2:24" s="110" customFormat="1" ht="15" hidden="1" customHeight="1" x14ac:dyDescent="0.4">
      <c r="B174" s="58"/>
      <c r="C174" s="55"/>
      <c r="D174" s="113"/>
      <c r="E174" s="123"/>
      <c r="F174" s="57"/>
      <c r="G174" s="55"/>
      <c r="H174" s="55"/>
      <c r="I174" s="124"/>
      <c r="J174" s="57"/>
      <c r="K174" s="57"/>
      <c r="L174" s="125"/>
      <c r="M174" s="57"/>
      <c r="N174" s="55"/>
      <c r="O174" s="58"/>
      <c r="P174" s="58"/>
      <c r="Q174" s="58"/>
      <c r="R174" s="58"/>
      <c r="S174" s="58"/>
      <c r="T174" s="58"/>
      <c r="U174" s="58"/>
      <c r="V174" s="58"/>
      <c r="W174" s="58"/>
      <c r="X174" s="58"/>
    </row>
    <row r="175" spans="2:24" s="110" customFormat="1" ht="15" hidden="1" customHeight="1" x14ac:dyDescent="0.4">
      <c r="B175" s="58"/>
      <c r="C175" s="55"/>
      <c r="D175" s="113"/>
      <c r="E175" s="123"/>
      <c r="F175" s="57"/>
      <c r="G175" s="55"/>
      <c r="H175" s="55"/>
      <c r="I175" s="124"/>
      <c r="J175" s="57"/>
      <c r="K175" s="57"/>
      <c r="L175" s="125"/>
      <c r="M175" s="57"/>
      <c r="N175" s="55"/>
      <c r="O175" s="58"/>
      <c r="P175" s="58"/>
      <c r="Q175" s="58"/>
      <c r="R175" s="58"/>
      <c r="S175" s="58"/>
      <c r="T175" s="58"/>
      <c r="U175" s="58"/>
      <c r="V175" s="58"/>
      <c r="W175" s="58"/>
      <c r="X175" s="58"/>
    </row>
    <row r="176" spans="2:24" s="110" customFormat="1" ht="15" hidden="1" customHeight="1" x14ac:dyDescent="0.4">
      <c r="B176" s="58"/>
      <c r="C176" s="55"/>
      <c r="D176" s="113"/>
      <c r="E176" s="123"/>
      <c r="F176" s="57"/>
      <c r="G176" s="55"/>
      <c r="H176" s="55"/>
      <c r="I176" s="124"/>
      <c r="J176" s="57"/>
      <c r="K176" s="57"/>
      <c r="L176" s="125"/>
      <c r="M176" s="57"/>
      <c r="N176" s="55"/>
      <c r="O176" s="58"/>
      <c r="P176" s="58"/>
      <c r="Q176" s="58"/>
      <c r="R176" s="58"/>
      <c r="S176" s="58"/>
      <c r="T176" s="58"/>
      <c r="U176" s="58"/>
      <c r="V176" s="58"/>
      <c r="W176" s="58"/>
      <c r="X176" s="58"/>
    </row>
    <row r="177" spans="2:24" s="110" customFormat="1" ht="15" hidden="1" customHeight="1" x14ac:dyDescent="0.4">
      <c r="B177" s="58"/>
      <c r="C177" s="55"/>
      <c r="D177" s="113"/>
      <c r="E177" s="123"/>
      <c r="F177" s="57"/>
      <c r="G177" s="55"/>
      <c r="H177" s="55"/>
      <c r="I177" s="124"/>
      <c r="J177" s="57"/>
      <c r="K177" s="57"/>
      <c r="L177" s="125"/>
      <c r="M177" s="57"/>
      <c r="N177" s="55"/>
      <c r="O177" s="58"/>
      <c r="P177" s="58"/>
      <c r="Q177" s="58"/>
      <c r="R177" s="58"/>
      <c r="S177" s="58"/>
      <c r="T177" s="58"/>
      <c r="U177" s="58"/>
      <c r="V177" s="58"/>
      <c r="W177" s="58"/>
      <c r="X177" s="58"/>
    </row>
    <row r="178" spans="2:24" s="110" customFormat="1" ht="15" hidden="1" customHeight="1" x14ac:dyDescent="0.4">
      <c r="B178" s="58"/>
      <c r="C178" s="55"/>
      <c r="D178" s="113"/>
      <c r="E178" s="123"/>
      <c r="F178" s="57"/>
      <c r="G178" s="55"/>
      <c r="H178" s="55"/>
      <c r="I178" s="124"/>
      <c r="J178" s="57"/>
      <c r="K178" s="57"/>
      <c r="L178" s="125"/>
      <c r="M178" s="57"/>
      <c r="N178" s="55"/>
      <c r="O178" s="58"/>
      <c r="P178" s="58"/>
      <c r="Q178" s="58"/>
      <c r="R178" s="58"/>
      <c r="S178" s="58"/>
      <c r="T178" s="58"/>
      <c r="U178" s="58"/>
      <c r="V178" s="58"/>
      <c r="W178" s="58"/>
      <c r="X178" s="58"/>
    </row>
    <row r="179" spans="2:24" s="110" customFormat="1" ht="15" hidden="1" customHeight="1" x14ac:dyDescent="0.4">
      <c r="B179" s="58"/>
      <c r="C179" s="55"/>
      <c r="D179" s="113"/>
      <c r="E179" s="123"/>
      <c r="F179" s="57"/>
      <c r="G179" s="55"/>
      <c r="H179" s="55"/>
      <c r="I179" s="124"/>
      <c r="J179" s="57"/>
      <c r="K179" s="57"/>
      <c r="L179" s="125"/>
      <c r="M179" s="57"/>
      <c r="N179" s="55"/>
      <c r="O179" s="58"/>
      <c r="P179" s="58"/>
      <c r="Q179" s="58"/>
      <c r="R179" s="58"/>
      <c r="S179" s="58"/>
      <c r="T179" s="58"/>
      <c r="U179" s="58"/>
      <c r="V179" s="58"/>
      <c r="W179" s="58"/>
      <c r="X179" s="58"/>
    </row>
    <row r="180" spans="2:24" s="110" customFormat="1" ht="15" hidden="1" customHeight="1" x14ac:dyDescent="0.4">
      <c r="B180" s="58"/>
      <c r="C180" s="55"/>
      <c r="D180" s="113"/>
      <c r="E180" s="123"/>
      <c r="F180" s="57"/>
      <c r="G180" s="55"/>
      <c r="H180" s="55"/>
      <c r="I180" s="124"/>
      <c r="J180" s="57"/>
      <c r="K180" s="57"/>
      <c r="L180" s="125"/>
      <c r="M180" s="57"/>
      <c r="N180" s="55"/>
      <c r="O180" s="58"/>
      <c r="P180" s="58"/>
      <c r="Q180" s="58"/>
      <c r="R180" s="58"/>
      <c r="S180" s="58"/>
      <c r="T180" s="58"/>
      <c r="U180" s="58"/>
      <c r="V180" s="58"/>
      <c r="W180" s="58"/>
      <c r="X180" s="58"/>
    </row>
    <row r="181" spans="2:24" s="110" customFormat="1" ht="15" hidden="1" customHeight="1" x14ac:dyDescent="0.4">
      <c r="B181" s="58"/>
      <c r="C181" s="55"/>
      <c r="D181" s="113"/>
      <c r="E181" s="123"/>
      <c r="F181" s="57"/>
      <c r="G181" s="55"/>
      <c r="H181" s="55"/>
      <c r="I181" s="124"/>
      <c r="J181" s="57"/>
      <c r="K181" s="57"/>
      <c r="L181" s="125"/>
      <c r="M181" s="57"/>
      <c r="N181" s="55"/>
      <c r="O181" s="58"/>
      <c r="P181" s="58"/>
      <c r="Q181" s="58"/>
      <c r="R181" s="58"/>
      <c r="S181" s="58"/>
      <c r="T181" s="58"/>
      <c r="U181" s="58"/>
      <c r="V181" s="58"/>
      <c r="W181" s="58"/>
      <c r="X181" s="58"/>
    </row>
    <row r="182" spans="2:24" s="110" customFormat="1" ht="15" hidden="1" customHeight="1" x14ac:dyDescent="0.4">
      <c r="B182" s="58"/>
      <c r="C182" s="55"/>
      <c r="D182" s="113"/>
      <c r="E182" s="123"/>
      <c r="F182" s="57"/>
      <c r="G182" s="55"/>
      <c r="H182" s="55"/>
      <c r="I182" s="124"/>
      <c r="J182" s="57"/>
      <c r="K182" s="57"/>
      <c r="L182" s="125"/>
      <c r="M182" s="57"/>
      <c r="N182" s="55"/>
      <c r="O182" s="58"/>
      <c r="P182" s="58"/>
      <c r="Q182" s="58"/>
      <c r="R182" s="58"/>
      <c r="S182" s="58"/>
      <c r="T182" s="58"/>
      <c r="U182" s="58"/>
      <c r="V182" s="58"/>
      <c r="W182" s="58"/>
      <c r="X182" s="58"/>
    </row>
    <row r="183" spans="2:24" s="110" customFormat="1" ht="15" hidden="1" customHeight="1" x14ac:dyDescent="0.4">
      <c r="B183" s="58"/>
      <c r="C183" s="55"/>
      <c r="D183" s="113"/>
      <c r="E183" s="123"/>
      <c r="F183" s="57"/>
      <c r="G183" s="55"/>
      <c r="H183" s="55"/>
      <c r="I183" s="124"/>
      <c r="J183" s="57"/>
      <c r="K183" s="57"/>
      <c r="L183" s="125"/>
      <c r="M183" s="57"/>
      <c r="N183" s="55"/>
      <c r="O183" s="58"/>
      <c r="P183" s="58"/>
      <c r="Q183" s="58"/>
      <c r="R183" s="58"/>
      <c r="S183" s="58"/>
      <c r="T183" s="58"/>
      <c r="U183" s="58"/>
      <c r="V183" s="58"/>
      <c r="W183" s="58"/>
      <c r="X183" s="58"/>
    </row>
    <row r="184" spans="2:24" s="110" customFormat="1" ht="15" hidden="1" customHeight="1" x14ac:dyDescent="0.4">
      <c r="B184" s="58"/>
      <c r="C184" s="55"/>
      <c r="D184" s="113"/>
      <c r="E184" s="123"/>
      <c r="F184" s="57"/>
      <c r="G184" s="55"/>
      <c r="H184" s="55"/>
      <c r="I184" s="124"/>
      <c r="J184" s="57"/>
      <c r="K184" s="57"/>
      <c r="L184" s="125"/>
      <c r="M184" s="57"/>
      <c r="N184" s="55"/>
      <c r="O184" s="58"/>
      <c r="P184" s="58"/>
      <c r="Q184" s="58"/>
      <c r="R184" s="58"/>
      <c r="S184" s="58"/>
      <c r="T184" s="58"/>
      <c r="U184" s="58"/>
      <c r="V184" s="58"/>
      <c r="W184" s="58"/>
      <c r="X184" s="58"/>
    </row>
    <row r="185" spans="2:24" s="110" customFormat="1" ht="15" hidden="1" customHeight="1" x14ac:dyDescent="0.4">
      <c r="B185" s="58"/>
      <c r="C185" s="55"/>
      <c r="D185" s="113"/>
      <c r="E185" s="123"/>
      <c r="F185" s="57"/>
      <c r="G185" s="55"/>
      <c r="H185" s="55"/>
      <c r="I185" s="124"/>
      <c r="J185" s="57"/>
      <c r="K185" s="57"/>
      <c r="L185" s="125"/>
      <c r="M185" s="57"/>
      <c r="N185" s="55"/>
      <c r="O185" s="58"/>
      <c r="P185" s="58"/>
      <c r="Q185" s="58"/>
      <c r="R185" s="58"/>
      <c r="S185" s="58"/>
      <c r="T185" s="58"/>
      <c r="U185" s="58"/>
      <c r="V185" s="58"/>
      <c r="W185" s="58"/>
      <c r="X185" s="58"/>
    </row>
    <row r="186" spans="2:24" s="110" customFormat="1" ht="15" hidden="1" customHeight="1" x14ac:dyDescent="0.4">
      <c r="B186" s="58"/>
      <c r="C186" s="55"/>
      <c r="D186" s="113"/>
      <c r="E186" s="123"/>
      <c r="F186" s="57"/>
      <c r="G186" s="55"/>
      <c r="H186" s="55"/>
      <c r="I186" s="124"/>
      <c r="J186" s="57"/>
      <c r="K186" s="57"/>
      <c r="L186" s="125"/>
      <c r="M186" s="57"/>
      <c r="N186" s="55"/>
      <c r="O186" s="58"/>
      <c r="P186" s="58"/>
      <c r="Q186" s="58"/>
      <c r="R186" s="58"/>
      <c r="S186" s="58"/>
      <c r="T186" s="58"/>
      <c r="U186" s="58"/>
      <c r="V186" s="58"/>
      <c r="W186" s="58"/>
      <c r="X186" s="58"/>
    </row>
    <row r="187" spans="2:24" s="110" customFormat="1" ht="15" hidden="1" customHeight="1" x14ac:dyDescent="0.4">
      <c r="B187" s="58"/>
      <c r="C187" s="55"/>
      <c r="D187" s="113"/>
      <c r="E187" s="123"/>
      <c r="F187" s="57"/>
      <c r="G187" s="55"/>
      <c r="H187" s="55"/>
      <c r="I187" s="124"/>
      <c r="J187" s="57"/>
      <c r="K187" s="57"/>
      <c r="L187" s="125"/>
      <c r="M187" s="57"/>
      <c r="N187" s="55"/>
      <c r="O187" s="58"/>
      <c r="P187" s="58"/>
      <c r="Q187" s="58"/>
      <c r="R187" s="58"/>
      <c r="S187" s="58"/>
      <c r="T187" s="58"/>
      <c r="U187" s="58"/>
      <c r="V187" s="58"/>
      <c r="W187" s="58"/>
      <c r="X187" s="58"/>
    </row>
    <row r="188" spans="2:24" s="110" customFormat="1" ht="15" hidden="1" customHeight="1" x14ac:dyDescent="0.4">
      <c r="B188" s="58"/>
      <c r="C188" s="55"/>
      <c r="D188" s="113"/>
      <c r="E188" s="123"/>
      <c r="F188" s="57"/>
      <c r="G188" s="55"/>
      <c r="H188" s="55"/>
      <c r="I188" s="124"/>
      <c r="J188" s="57"/>
      <c r="K188" s="57"/>
      <c r="L188" s="125"/>
      <c r="M188" s="57"/>
      <c r="N188" s="55"/>
      <c r="O188" s="58"/>
      <c r="P188" s="58"/>
      <c r="Q188" s="58"/>
      <c r="R188" s="58"/>
      <c r="S188" s="58"/>
      <c r="T188" s="58"/>
      <c r="U188" s="58"/>
      <c r="V188" s="58"/>
      <c r="W188" s="58"/>
      <c r="X188" s="58"/>
    </row>
    <row r="189" spans="2:24" s="110" customFormat="1" ht="15" hidden="1" customHeight="1" x14ac:dyDescent="0.4">
      <c r="B189" s="58"/>
      <c r="C189" s="55"/>
      <c r="D189" s="113"/>
      <c r="E189" s="123"/>
      <c r="F189" s="57"/>
      <c r="G189" s="55"/>
      <c r="H189" s="55"/>
      <c r="I189" s="124"/>
      <c r="J189" s="57"/>
      <c r="K189" s="57"/>
      <c r="L189" s="125"/>
      <c r="M189" s="57"/>
      <c r="N189" s="55"/>
      <c r="O189" s="58"/>
      <c r="P189" s="58"/>
      <c r="Q189" s="58"/>
      <c r="R189" s="58"/>
      <c r="S189" s="58"/>
      <c r="T189" s="58"/>
      <c r="U189" s="58"/>
      <c r="V189" s="58"/>
      <c r="W189" s="58"/>
      <c r="X189" s="58"/>
    </row>
    <row r="190" spans="2:24" s="110" customFormat="1" ht="15" hidden="1" customHeight="1" x14ac:dyDescent="0.4">
      <c r="B190" s="58"/>
      <c r="C190" s="55"/>
      <c r="D190" s="113"/>
      <c r="E190" s="123"/>
      <c r="F190" s="57"/>
      <c r="G190" s="55"/>
      <c r="H190" s="55"/>
      <c r="I190" s="124"/>
      <c r="J190" s="57"/>
      <c r="K190" s="57"/>
      <c r="L190" s="125"/>
      <c r="M190" s="57"/>
      <c r="N190" s="55"/>
      <c r="O190" s="58"/>
      <c r="P190" s="58"/>
      <c r="Q190" s="58"/>
      <c r="R190" s="58"/>
      <c r="S190" s="58"/>
      <c r="T190" s="58"/>
      <c r="U190" s="58"/>
      <c r="V190" s="58"/>
      <c r="W190" s="58"/>
      <c r="X190" s="58"/>
    </row>
    <row r="191" spans="2:24" s="110" customFormat="1" ht="15" hidden="1" customHeight="1" x14ac:dyDescent="0.4">
      <c r="B191" s="58"/>
      <c r="C191" s="55"/>
      <c r="D191" s="113"/>
      <c r="E191" s="123"/>
      <c r="F191" s="57"/>
      <c r="G191" s="55"/>
      <c r="H191" s="55"/>
      <c r="I191" s="124"/>
      <c r="J191" s="57"/>
      <c r="K191" s="57"/>
      <c r="L191" s="125"/>
      <c r="M191" s="57"/>
      <c r="N191" s="55"/>
      <c r="O191" s="58"/>
      <c r="P191" s="58"/>
      <c r="Q191" s="58"/>
      <c r="R191" s="58"/>
      <c r="S191" s="58"/>
      <c r="T191" s="58"/>
      <c r="U191" s="58"/>
      <c r="V191" s="58"/>
      <c r="W191" s="58"/>
      <c r="X191" s="58"/>
    </row>
    <row r="192" spans="2:24" s="110" customFormat="1" ht="15" hidden="1" customHeight="1" x14ac:dyDescent="0.4">
      <c r="B192" s="58"/>
      <c r="C192" s="55"/>
      <c r="D192" s="113"/>
      <c r="E192" s="123"/>
      <c r="F192" s="57"/>
      <c r="G192" s="55"/>
      <c r="H192" s="55"/>
      <c r="I192" s="124"/>
      <c r="J192" s="57"/>
      <c r="K192" s="57"/>
      <c r="L192" s="125"/>
      <c r="M192" s="57"/>
      <c r="N192" s="55"/>
      <c r="O192" s="58"/>
      <c r="P192" s="58"/>
      <c r="Q192" s="58"/>
      <c r="R192" s="58"/>
      <c r="S192" s="58"/>
      <c r="T192" s="58"/>
      <c r="U192" s="58"/>
      <c r="V192" s="58"/>
      <c r="W192" s="58"/>
      <c r="X192" s="58"/>
    </row>
    <row r="193" spans="2:24" s="110" customFormat="1" ht="15" hidden="1" customHeight="1" x14ac:dyDescent="0.4">
      <c r="B193" s="58"/>
      <c r="C193" s="55"/>
      <c r="D193" s="113"/>
      <c r="E193" s="123"/>
      <c r="F193" s="57"/>
      <c r="G193" s="55"/>
      <c r="H193" s="55"/>
      <c r="I193" s="124"/>
      <c r="J193" s="57"/>
      <c r="K193" s="57"/>
      <c r="L193" s="125"/>
      <c r="M193" s="57"/>
      <c r="N193" s="55"/>
      <c r="O193" s="58"/>
      <c r="P193" s="58"/>
      <c r="Q193" s="58"/>
      <c r="R193" s="58"/>
      <c r="S193" s="58"/>
      <c r="T193" s="58"/>
      <c r="U193" s="58"/>
      <c r="V193" s="58"/>
      <c r="W193" s="58"/>
      <c r="X193" s="58"/>
    </row>
    <row r="194" spans="2:24" s="110" customFormat="1" ht="15" hidden="1" customHeight="1" x14ac:dyDescent="0.4">
      <c r="B194" s="58"/>
      <c r="C194" s="55"/>
      <c r="D194" s="113"/>
      <c r="E194" s="123"/>
      <c r="F194" s="57"/>
      <c r="G194" s="55"/>
      <c r="H194" s="55"/>
      <c r="I194" s="124"/>
      <c r="J194" s="57"/>
      <c r="K194" s="57"/>
      <c r="L194" s="125"/>
      <c r="M194" s="57"/>
      <c r="N194" s="55"/>
      <c r="O194" s="58"/>
      <c r="P194" s="58"/>
      <c r="Q194" s="58"/>
      <c r="R194" s="58"/>
      <c r="S194" s="58"/>
      <c r="T194" s="58"/>
      <c r="U194" s="58"/>
      <c r="V194" s="58"/>
      <c r="W194" s="58"/>
      <c r="X194" s="58"/>
    </row>
    <row r="195" spans="2:24" s="110" customFormat="1" ht="15" hidden="1" customHeight="1" x14ac:dyDescent="0.4">
      <c r="B195" s="58"/>
      <c r="C195" s="55"/>
      <c r="D195" s="113"/>
      <c r="E195" s="123"/>
      <c r="F195" s="57"/>
      <c r="G195" s="55"/>
      <c r="H195" s="55"/>
      <c r="I195" s="124"/>
      <c r="J195" s="57"/>
      <c r="K195" s="57"/>
      <c r="L195" s="125"/>
      <c r="M195" s="57"/>
      <c r="N195" s="55"/>
      <c r="O195" s="58"/>
      <c r="P195" s="58"/>
      <c r="Q195" s="58"/>
      <c r="R195" s="58"/>
      <c r="S195" s="58"/>
      <c r="T195" s="58"/>
      <c r="U195" s="58"/>
      <c r="V195" s="58"/>
      <c r="W195" s="58"/>
      <c r="X195" s="58"/>
    </row>
    <row r="196" spans="2:24" s="110" customFormat="1" ht="15" hidden="1" customHeight="1" x14ac:dyDescent="0.4">
      <c r="B196" s="58"/>
      <c r="C196" s="55"/>
      <c r="D196" s="113"/>
      <c r="E196" s="123"/>
      <c r="F196" s="57"/>
      <c r="G196" s="55"/>
      <c r="H196" s="55"/>
      <c r="I196" s="124"/>
      <c r="J196" s="57"/>
      <c r="K196" s="57"/>
      <c r="L196" s="125"/>
      <c r="M196" s="57"/>
      <c r="N196" s="55"/>
      <c r="O196" s="58"/>
      <c r="P196" s="58"/>
      <c r="Q196" s="58"/>
      <c r="R196" s="58"/>
      <c r="S196" s="58"/>
      <c r="T196" s="58"/>
      <c r="U196" s="58"/>
      <c r="V196" s="58"/>
      <c r="W196" s="58"/>
      <c r="X196" s="58"/>
    </row>
    <row r="197" spans="2:24" s="110" customFormat="1" ht="15" hidden="1" customHeight="1" x14ac:dyDescent="0.4">
      <c r="B197" s="58"/>
      <c r="C197" s="55"/>
      <c r="D197" s="113"/>
      <c r="E197" s="123"/>
      <c r="F197" s="57"/>
      <c r="G197" s="55"/>
      <c r="H197" s="55"/>
      <c r="I197" s="124"/>
      <c r="J197" s="57"/>
      <c r="K197" s="57"/>
      <c r="L197" s="125"/>
      <c r="M197" s="57"/>
      <c r="N197" s="55"/>
      <c r="O197" s="58"/>
      <c r="P197" s="58"/>
      <c r="Q197" s="58"/>
      <c r="R197" s="58"/>
      <c r="S197" s="58"/>
      <c r="T197" s="58"/>
      <c r="U197" s="58"/>
      <c r="V197" s="58"/>
      <c r="W197" s="58"/>
      <c r="X197" s="58"/>
    </row>
    <row r="198" spans="2:24" s="110" customFormat="1" ht="15" hidden="1" customHeight="1" x14ac:dyDescent="0.4">
      <c r="B198" s="58"/>
      <c r="C198" s="55"/>
      <c r="D198" s="113"/>
      <c r="E198" s="123"/>
      <c r="F198" s="57"/>
      <c r="G198" s="55"/>
      <c r="H198" s="55"/>
      <c r="I198" s="124"/>
      <c r="J198" s="57"/>
      <c r="K198" s="57"/>
      <c r="L198" s="125"/>
      <c r="M198" s="57"/>
      <c r="N198" s="55"/>
      <c r="O198" s="58"/>
      <c r="P198" s="58"/>
      <c r="Q198" s="58"/>
      <c r="R198" s="58"/>
      <c r="S198" s="58"/>
      <c r="T198" s="58"/>
      <c r="U198" s="58"/>
      <c r="V198" s="58"/>
      <c r="W198" s="58"/>
      <c r="X198" s="58"/>
    </row>
    <row r="199" spans="2:24" s="110" customFormat="1" ht="15" hidden="1" customHeight="1" x14ac:dyDescent="0.4">
      <c r="B199" s="58"/>
      <c r="C199" s="55"/>
      <c r="D199" s="113"/>
      <c r="E199" s="123"/>
      <c r="F199" s="57"/>
      <c r="G199" s="55"/>
      <c r="H199" s="55"/>
      <c r="I199" s="124"/>
      <c r="J199" s="57"/>
      <c r="K199" s="57"/>
      <c r="L199" s="125"/>
      <c r="M199" s="57"/>
      <c r="N199" s="55"/>
      <c r="O199" s="58"/>
      <c r="P199" s="58"/>
      <c r="Q199" s="58"/>
      <c r="R199" s="58"/>
      <c r="S199" s="58"/>
      <c r="T199" s="58"/>
      <c r="U199" s="58"/>
      <c r="V199" s="58"/>
      <c r="W199" s="58"/>
      <c r="X199" s="58"/>
    </row>
    <row r="200" spans="2:24" s="110" customFormat="1" ht="15" hidden="1" customHeight="1" x14ac:dyDescent="0.4">
      <c r="B200" s="58"/>
      <c r="C200" s="55"/>
      <c r="D200" s="113"/>
      <c r="E200" s="123"/>
      <c r="F200" s="57"/>
      <c r="G200" s="55"/>
      <c r="H200" s="55"/>
      <c r="I200" s="124"/>
      <c r="J200" s="57"/>
      <c r="K200" s="57"/>
      <c r="L200" s="125"/>
      <c r="M200" s="57"/>
      <c r="N200" s="55"/>
      <c r="O200" s="58"/>
      <c r="P200" s="58"/>
      <c r="Q200" s="58"/>
      <c r="R200" s="58"/>
      <c r="S200" s="58"/>
      <c r="T200" s="58"/>
      <c r="U200" s="58"/>
      <c r="V200" s="58"/>
      <c r="W200" s="58"/>
      <c r="X200" s="58"/>
    </row>
    <row r="201" spans="2:24" s="110" customFormat="1" ht="15" hidden="1" customHeight="1" x14ac:dyDescent="0.4">
      <c r="B201" s="58"/>
      <c r="C201" s="55"/>
      <c r="D201" s="113"/>
      <c r="E201" s="123"/>
      <c r="F201" s="57"/>
      <c r="G201" s="55"/>
      <c r="H201" s="55"/>
      <c r="I201" s="124"/>
      <c r="J201" s="57"/>
      <c r="K201" s="57"/>
      <c r="L201" s="125"/>
      <c r="M201" s="57"/>
      <c r="N201" s="55"/>
      <c r="O201" s="58"/>
      <c r="P201" s="58"/>
      <c r="Q201" s="58"/>
      <c r="R201" s="58"/>
      <c r="S201" s="58"/>
      <c r="T201" s="58"/>
      <c r="U201" s="58"/>
      <c r="V201" s="58"/>
      <c r="W201" s="58"/>
      <c r="X201" s="58"/>
    </row>
    <row r="202" spans="2:24" s="110" customFormat="1" ht="15" hidden="1" customHeight="1" x14ac:dyDescent="0.4">
      <c r="B202" s="58"/>
      <c r="C202" s="55"/>
      <c r="D202" s="113"/>
      <c r="E202" s="123"/>
      <c r="F202" s="57"/>
      <c r="G202" s="55"/>
      <c r="H202" s="55"/>
      <c r="I202" s="124"/>
      <c r="J202" s="57"/>
      <c r="K202" s="57"/>
      <c r="L202" s="125"/>
      <c r="M202" s="57"/>
      <c r="N202" s="55"/>
      <c r="O202" s="58"/>
      <c r="P202" s="58"/>
      <c r="Q202" s="58"/>
      <c r="R202" s="58"/>
      <c r="S202" s="58"/>
      <c r="T202" s="58"/>
      <c r="U202" s="58"/>
      <c r="V202" s="58"/>
      <c r="W202" s="58"/>
      <c r="X202" s="58"/>
    </row>
    <row r="203" spans="2:24" s="110" customFormat="1" ht="15" hidden="1" customHeight="1" x14ac:dyDescent="0.4">
      <c r="B203" s="58"/>
      <c r="C203" s="55"/>
      <c r="D203" s="113"/>
      <c r="E203" s="123"/>
      <c r="F203" s="57"/>
      <c r="G203" s="55"/>
      <c r="H203" s="55"/>
      <c r="I203" s="124"/>
      <c r="J203" s="57"/>
      <c r="K203" s="57"/>
      <c r="L203" s="125"/>
      <c r="M203" s="57"/>
      <c r="N203" s="55"/>
      <c r="O203" s="58"/>
      <c r="P203" s="58"/>
      <c r="Q203" s="58"/>
      <c r="R203" s="58"/>
      <c r="S203" s="58"/>
      <c r="T203" s="58"/>
      <c r="U203" s="58"/>
      <c r="V203" s="58"/>
      <c r="W203" s="58"/>
      <c r="X203" s="58"/>
    </row>
    <row r="204" spans="2:24" s="110" customFormat="1" ht="15" hidden="1" customHeight="1" x14ac:dyDescent="0.4">
      <c r="B204" s="58"/>
      <c r="C204" s="55"/>
      <c r="D204" s="113"/>
      <c r="E204" s="123"/>
      <c r="F204" s="57"/>
      <c r="G204" s="55"/>
      <c r="H204" s="55"/>
      <c r="I204" s="124"/>
      <c r="J204" s="57"/>
      <c r="K204" s="57"/>
      <c r="L204" s="125"/>
      <c r="M204" s="57"/>
      <c r="N204" s="55"/>
      <c r="O204" s="58"/>
      <c r="P204" s="58"/>
      <c r="Q204" s="58"/>
      <c r="R204" s="58"/>
      <c r="S204" s="58"/>
      <c r="T204" s="58"/>
      <c r="U204" s="58"/>
      <c r="V204" s="58"/>
      <c r="W204" s="58"/>
      <c r="X204" s="58"/>
    </row>
    <row r="205" spans="2:24" s="110" customFormat="1" ht="15" hidden="1" customHeight="1" x14ac:dyDescent="0.4">
      <c r="B205" s="58"/>
      <c r="C205" s="55"/>
      <c r="D205" s="113"/>
      <c r="E205" s="123"/>
      <c r="F205" s="57"/>
      <c r="G205" s="55"/>
      <c r="H205" s="55"/>
      <c r="I205" s="124"/>
      <c r="J205" s="57"/>
      <c r="K205" s="57"/>
      <c r="L205" s="125"/>
      <c r="M205" s="57"/>
      <c r="N205" s="55"/>
      <c r="O205" s="58"/>
      <c r="P205" s="58"/>
      <c r="Q205" s="58"/>
      <c r="R205" s="58"/>
      <c r="S205" s="58"/>
      <c r="T205" s="58"/>
      <c r="U205" s="58"/>
      <c r="V205" s="58"/>
      <c r="W205" s="58"/>
      <c r="X205" s="58"/>
    </row>
    <row r="206" spans="2:24" s="110" customFormat="1" ht="15" hidden="1" customHeight="1" x14ac:dyDescent="0.4">
      <c r="B206" s="58"/>
      <c r="C206" s="55"/>
      <c r="D206" s="113"/>
      <c r="E206" s="123"/>
      <c r="F206" s="57"/>
      <c r="G206" s="55"/>
      <c r="H206" s="55"/>
      <c r="I206" s="124"/>
      <c r="J206" s="57"/>
      <c r="K206" s="57"/>
      <c r="L206" s="125"/>
      <c r="M206" s="57"/>
      <c r="N206" s="55"/>
      <c r="O206" s="58"/>
      <c r="P206" s="58"/>
      <c r="Q206" s="58"/>
      <c r="R206" s="58"/>
      <c r="S206" s="58"/>
      <c r="T206" s="58"/>
      <c r="U206" s="58"/>
      <c r="V206" s="58"/>
      <c r="W206" s="58"/>
      <c r="X206" s="58"/>
    </row>
    <row r="207" spans="2:24" s="110" customFormat="1" ht="15" hidden="1" customHeight="1" x14ac:dyDescent="0.4">
      <c r="B207" s="58"/>
      <c r="C207" s="55"/>
      <c r="D207" s="113"/>
      <c r="E207" s="123"/>
      <c r="F207" s="57"/>
      <c r="G207" s="55"/>
      <c r="H207" s="55"/>
      <c r="I207" s="124"/>
      <c r="J207" s="57"/>
      <c r="K207" s="57"/>
      <c r="L207" s="125"/>
      <c r="M207" s="57"/>
      <c r="N207" s="55"/>
      <c r="O207" s="58"/>
      <c r="P207" s="58"/>
      <c r="Q207" s="58"/>
      <c r="R207" s="58"/>
      <c r="S207" s="58"/>
      <c r="T207" s="58"/>
      <c r="U207" s="58"/>
      <c r="V207" s="58"/>
      <c r="W207" s="58"/>
      <c r="X207" s="58"/>
    </row>
    <row r="208" spans="2:24" s="110" customFormat="1" ht="15" hidden="1" customHeight="1" x14ac:dyDescent="0.4">
      <c r="B208" s="58"/>
      <c r="C208" s="55"/>
      <c r="D208" s="113"/>
      <c r="E208" s="123"/>
      <c r="F208" s="57"/>
      <c r="G208" s="55"/>
      <c r="H208" s="55"/>
      <c r="I208" s="124"/>
      <c r="J208" s="57"/>
      <c r="K208" s="57"/>
      <c r="L208" s="125"/>
      <c r="M208" s="57"/>
      <c r="N208" s="55"/>
      <c r="O208" s="58"/>
      <c r="P208" s="58"/>
      <c r="Q208" s="58"/>
      <c r="R208" s="58"/>
      <c r="S208" s="58"/>
      <c r="T208" s="58"/>
      <c r="U208" s="58"/>
      <c r="V208" s="58"/>
      <c r="W208" s="58"/>
      <c r="X208" s="58"/>
    </row>
    <row r="209" spans="2:24" s="110" customFormat="1" ht="15" hidden="1" customHeight="1" x14ac:dyDescent="0.4">
      <c r="B209" s="58"/>
      <c r="C209" s="55"/>
      <c r="D209" s="113"/>
      <c r="E209" s="123"/>
      <c r="F209" s="57"/>
      <c r="G209" s="55"/>
      <c r="H209" s="55"/>
      <c r="I209" s="124"/>
      <c r="J209" s="57"/>
      <c r="K209" s="57"/>
      <c r="L209" s="125"/>
      <c r="M209" s="57"/>
      <c r="N209" s="55"/>
      <c r="O209" s="58"/>
      <c r="P209" s="58"/>
      <c r="Q209" s="58"/>
      <c r="R209" s="58"/>
      <c r="S209" s="58"/>
      <c r="T209" s="58"/>
      <c r="U209" s="58"/>
      <c r="V209" s="58"/>
      <c r="W209" s="58"/>
      <c r="X209" s="58"/>
    </row>
    <row r="210" spans="2:24" s="110" customFormat="1" ht="15" hidden="1" customHeight="1" x14ac:dyDescent="0.4">
      <c r="B210" s="58"/>
      <c r="C210" s="55"/>
      <c r="D210" s="113"/>
      <c r="E210" s="123"/>
      <c r="F210" s="57"/>
      <c r="G210" s="55"/>
      <c r="H210" s="55"/>
      <c r="I210" s="124"/>
      <c r="J210" s="57"/>
      <c r="K210" s="57"/>
      <c r="L210" s="125"/>
      <c r="M210" s="57"/>
      <c r="N210" s="55"/>
      <c r="O210" s="58"/>
      <c r="P210" s="58"/>
      <c r="Q210" s="58"/>
      <c r="R210" s="58"/>
      <c r="S210" s="58"/>
      <c r="T210" s="58"/>
      <c r="U210" s="58"/>
      <c r="V210" s="58"/>
      <c r="W210" s="58"/>
      <c r="X210" s="58"/>
    </row>
    <row r="211" spans="2:24" s="110" customFormat="1" ht="15" hidden="1" customHeight="1" x14ac:dyDescent="0.4">
      <c r="B211" s="58"/>
      <c r="C211" s="55"/>
      <c r="D211" s="113"/>
      <c r="E211" s="123"/>
      <c r="F211" s="57"/>
      <c r="G211" s="55"/>
      <c r="H211" s="55"/>
      <c r="I211" s="124"/>
      <c r="J211" s="57"/>
      <c r="K211" s="57"/>
      <c r="L211" s="125"/>
      <c r="M211" s="57"/>
      <c r="N211" s="55"/>
      <c r="O211" s="58"/>
      <c r="P211" s="58"/>
      <c r="Q211" s="58"/>
      <c r="R211" s="58"/>
      <c r="S211" s="58"/>
      <c r="T211" s="58"/>
      <c r="U211" s="58"/>
      <c r="V211" s="58"/>
      <c r="W211" s="58"/>
      <c r="X211" s="58"/>
    </row>
    <row r="212" spans="2:24" s="110" customFormat="1" ht="15" hidden="1" customHeight="1" x14ac:dyDescent="0.4">
      <c r="B212" s="58"/>
      <c r="C212" s="55"/>
      <c r="D212" s="113"/>
      <c r="E212" s="123"/>
      <c r="F212" s="57"/>
      <c r="G212" s="55"/>
      <c r="H212" s="55"/>
      <c r="I212" s="124"/>
      <c r="J212" s="57"/>
      <c r="K212" s="57"/>
      <c r="L212" s="125"/>
      <c r="M212" s="57"/>
      <c r="N212" s="55"/>
      <c r="O212" s="58"/>
      <c r="P212" s="58"/>
      <c r="Q212" s="58"/>
      <c r="R212" s="58"/>
      <c r="S212" s="58"/>
      <c r="T212" s="58"/>
      <c r="U212" s="58"/>
      <c r="V212" s="58"/>
      <c r="W212" s="58"/>
      <c r="X212" s="58"/>
    </row>
    <row r="213" spans="2:24" s="110" customFormat="1" ht="15" hidden="1" customHeight="1" x14ac:dyDescent="0.4">
      <c r="B213" s="58"/>
      <c r="C213" s="55"/>
      <c r="D213" s="113"/>
      <c r="E213" s="123"/>
      <c r="F213" s="57"/>
      <c r="G213" s="55"/>
      <c r="H213" s="55"/>
      <c r="I213" s="124"/>
      <c r="J213" s="57"/>
      <c r="K213" s="57"/>
      <c r="L213" s="125"/>
      <c r="M213" s="57"/>
      <c r="N213" s="55"/>
      <c r="O213" s="58"/>
      <c r="P213" s="58"/>
      <c r="Q213" s="58"/>
      <c r="R213" s="58"/>
      <c r="S213" s="58"/>
      <c r="T213" s="58"/>
      <c r="U213" s="58"/>
      <c r="V213" s="58"/>
      <c r="W213" s="58"/>
      <c r="X213" s="58"/>
    </row>
    <row r="214" spans="2:24" s="110" customFormat="1" ht="15" hidden="1" customHeight="1" x14ac:dyDescent="0.4">
      <c r="B214" s="58"/>
      <c r="C214" s="55"/>
      <c r="D214" s="113"/>
      <c r="E214" s="123"/>
      <c r="F214" s="57"/>
      <c r="G214" s="55"/>
      <c r="H214" s="55"/>
      <c r="I214" s="124"/>
      <c r="J214" s="57"/>
      <c r="K214" s="57"/>
      <c r="L214" s="125"/>
      <c r="M214" s="57"/>
      <c r="N214" s="55"/>
      <c r="O214" s="58"/>
      <c r="P214" s="58"/>
      <c r="Q214" s="58"/>
      <c r="R214" s="58"/>
      <c r="S214" s="58"/>
      <c r="T214" s="58"/>
      <c r="U214" s="58"/>
      <c r="V214" s="58"/>
      <c r="W214" s="58"/>
      <c r="X214" s="58"/>
    </row>
    <row r="215" spans="2:24" s="110" customFormat="1" ht="15" hidden="1" customHeight="1" x14ac:dyDescent="0.4">
      <c r="B215" s="58"/>
      <c r="C215" s="55"/>
      <c r="D215" s="113"/>
      <c r="E215" s="123"/>
      <c r="F215" s="57"/>
      <c r="G215" s="55"/>
      <c r="H215" s="55"/>
      <c r="I215" s="124"/>
      <c r="J215" s="57"/>
      <c r="K215" s="57"/>
      <c r="L215" s="125"/>
      <c r="M215" s="57"/>
      <c r="N215" s="55"/>
      <c r="O215" s="58"/>
      <c r="P215" s="58"/>
      <c r="Q215" s="58"/>
      <c r="R215" s="58"/>
      <c r="S215" s="58"/>
      <c r="T215" s="58"/>
      <c r="U215" s="58"/>
      <c r="V215" s="58"/>
      <c r="W215" s="58"/>
      <c r="X215" s="58"/>
    </row>
    <row r="216" spans="2:24" s="110" customFormat="1" ht="15" hidden="1" customHeight="1" x14ac:dyDescent="0.4">
      <c r="B216" s="58"/>
      <c r="C216" s="55"/>
      <c r="D216" s="113"/>
      <c r="E216" s="123"/>
      <c r="F216" s="57"/>
      <c r="G216" s="55"/>
      <c r="H216" s="55"/>
      <c r="I216" s="124"/>
      <c r="J216" s="57"/>
      <c r="K216" s="57"/>
      <c r="L216" s="125"/>
      <c r="M216" s="57"/>
      <c r="N216" s="55"/>
      <c r="O216" s="58"/>
      <c r="P216" s="58"/>
      <c r="Q216" s="58"/>
      <c r="R216" s="58"/>
      <c r="S216" s="58"/>
      <c r="T216" s="58"/>
      <c r="U216" s="58"/>
      <c r="V216" s="58"/>
      <c r="W216" s="58"/>
      <c r="X216" s="58"/>
    </row>
    <row r="217" spans="2:24" s="110" customFormat="1" ht="15" hidden="1" customHeight="1" x14ac:dyDescent="0.4">
      <c r="B217" s="58"/>
      <c r="C217" s="55"/>
      <c r="D217" s="113"/>
      <c r="E217" s="123"/>
      <c r="F217" s="57"/>
      <c r="G217" s="55"/>
      <c r="H217" s="55"/>
      <c r="I217" s="124"/>
      <c r="J217" s="57"/>
      <c r="K217" s="57"/>
      <c r="L217" s="125"/>
      <c r="M217" s="57"/>
      <c r="N217" s="55"/>
      <c r="O217" s="58"/>
      <c r="P217" s="58"/>
      <c r="Q217" s="58"/>
      <c r="R217" s="58"/>
      <c r="S217" s="58"/>
      <c r="T217" s="58"/>
      <c r="U217" s="58"/>
      <c r="V217" s="58"/>
      <c r="W217" s="58"/>
      <c r="X217" s="58"/>
    </row>
    <row r="218" spans="2:24" s="110" customFormat="1" ht="15" hidden="1" customHeight="1" x14ac:dyDescent="0.4">
      <c r="B218" s="58"/>
      <c r="C218" s="55"/>
      <c r="D218" s="113"/>
      <c r="E218" s="123"/>
      <c r="F218" s="57"/>
      <c r="G218" s="55"/>
      <c r="H218" s="55"/>
      <c r="I218" s="124"/>
      <c r="J218" s="57"/>
      <c r="K218" s="57"/>
      <c r="L218" s="125"/>
      <c r="M218" s="57"/>
      <c r="N218" s="55"/>
      <c r="O218" s="58"/>
      <c r="P218" s="58"/>
      <c r="Q218" s="58"/>
      <c r="R218" s="58"/>
      <c r="S218" s="58"/>
      <c r="T218" s="58"/>
      <c r="U218" s="58"/>
      <c r="V218" s="58"/>
      <c r="W218" s="58"/>
      <c r="X218" s="58"/>
    </row>
    <row r="219" spans="2:24" s="110" customFormat="1" ht="15" hidden="1" customHeight="1" x14ac:dyDescent="0.4">
      <c r="B219" s="58"/>
      <c r="C219" s="55"/>
      <c r="D219" s="113"/>
      <c r="E219" s="123"/>
      <c r="F219" s="57"/>
      <c r="G219" s="55"/>
      <c r="H219" s="55"/>
      <c r="I219" s="124"/>
      <c r="J219" s="57"/>
      <c r="K219" s="57"/>
      <c r="L219" s="125"/>
      <c r="M219" s="57"/>
      <c r="N219" s="55"/>
      <c r="O219" s="58"/>
      <c r="P219" s="58"/>
      <c r="Q219" s="58"/>
      <c r="R219" s="58"/>
      <c r="S219" s="58"/>
      <c r="T219" s="58"/>
      <c r="U219" s="58"/>
      <c r="V219" s="58"/>
      <c r="W219" s="58"/>
      <c r="X219" s="58"/>
    </row>
    <row r="220" spans="2:24" s="110" customFormat="1" ht="15" hidden="1" customHeight="1" x14ac:dyDescent="0.4">
      <c r="B220" s="58"/>
      <c r="C220" s="55"/>
      <c r="D220" s="113"/>
      <c r="E220" s="123"/>
      <c r="F220" s="57"/>
      <c r="G220" s="55"/>
      <c r="H220" s="55"/>
      <c r="I220" s="124"/>
      <c r="J220" s="57"/>
      <c r="K220" s="57"/>
      <c r="L220" s="125"/>
      <c r="M220" s="57"/>
      <c r="N220" s="55"/>
      <c r="O220" s="58"/>
      <c r="P220" s="58"/>
      <c r="Q220" s="58"/>
      <c r="R220" s="58"/>
      <c r="S220" s="58"/>
      <c r="T220" s="58"/>
      <c r="U220" s="58"/>
      <c r="V220" s="58"/>
      <c r="W220" s="58"/>
      <c r="X220" s="58"/>
    </row>
    <row r="221" spans="2:24" s="110" customFormat="1" ht="15" hidden="1" customHeight="1" x14ac:dyDescent="0.4">
      <c r="B221" s="58"/>
      <c r="C221" s="55"/>
      <c r="D221" s="113"/>
      <c r="E221" s="123"/>
      <c r="F221" s="57"/>
      <c r="G221" s="55"/>
      <c r="H221" s="55"/>
      <c r="I221" s="124"/>
      <c r="J221" s="57"/>
      <c r="K221" s="57"/>
      <c r="L221" s="125"/>
      <c r="M221" s="57"/>
      <c r="N221" s="55"/>
      <c r="O221" s="58"/>
      <c r="P221" s="58"/>
      <c r="Q221" s="58"/>
      <c r="R221" s="58"/>
      <c r="S221" s="58"/>
      <c r="T221" s="58"/>
      <c r="U221" s="58"/>
      <c r="V221" s="58"/>
      <c r="W221" s="58"/>
      <c r="X221" s="58"/>
    </row>
    <row r="222" spans="2:24" s="110" customFormat="1" ht="15" hidden="1" customHeight="1" x14ac:dyDescent="0.4">
      <c r="B222" s="58"/>
      <c r="C222" s="55"/>
      <c r="D222" s="113"/>
      <c r="E222" s="123"/>
      <c r="F222" s="57"/>
      <c r="G222" s="55"/>
      <c r="H222" s="55"/>
      <c r="I222" s="124"/>
      <c r="J222" s="57"/>
      <c r="K222" s="57"/>
      <c r="L222" s="125"/>
      <c r="M222" s="57"/>
      <c r="N222" s="55"/>
      <c r="O222" s="58"/>
      <c r="P222" s="58"/>
      <c r="Q222" s="58"/>
      <c r="R222" s="58"/>
      <c r="S222" s="58"/>
      <c r="T222" s="58"/>
      <c r="U222" s="58"/>
      <c r="V222" s="58"/>
      <c r="W222" s="58"/>
      <c r="X222" s="58"/>
    </row>
    <row r="223" spans="2:24" s="110" customFormat="1" ht="15" hidden="1" customHeight="1" x14ac:dyDescent="0.4">
      <c r="B223" s="58"/>
      <c r="C223" s="55"/>
      <c r="D223" s="113"/>
      <c r="E223" s="123"/>
      <c r="F223" s="57"/>
      <c r="G223" s="55"/>
      <c r="H223" s="55"/>
      <c r="I223" s="124"/>
      <c r="J223" s="57"/>
      <c r="K223" s="57"/>
      <c r="L223" s="125"/>
      <c r="M223" s="57"/>
      <c r="N223" s="55"/>
      <c r="O223" s="58"/>
      <c r="P223" s="58"/>
      <c r="Q223" s="58"/>
      <c r="R223" s="58"/>
      <c r="S223" s="58"/>
      <c r="T223" s="58"/>
      <c r="U223" s="58"/>
      <c r="V223" s="58"/>
      <c r="W223" s="58"/>
      <c r="X223" s="58"/>
    </row>
    <row r="224" spans="2:24" s="110" customFormat="1" ht="15" hidden="1" customHeight="1" x14ac:dyDescent="0.4">
      <c r="B224" s="58"/>
      <c r="C224" s="55"/>
      <c r="D224" s="113"/>
      <c r="E224" s="123"/>
      <c r="F224" s="57"/>
      <c r="G224" s="55"/>
      <c r="H224" s="55"/>
      <c r="I224" s="124"/>
      <c r="J224" s="57"/>
      <c r="K224" s="57"/>
      <c r="L224" s="125"/>
      <c r="M224" s="57"/>
      <c r="N224" s="55"/>
      <c r="O224" s="58"/>
      <c r="P224" s="58"/>
      <c r="Q224" s="58"/>
      <c r="R224" s="58"/>
      <c r="S224" s="58"/>
      <c r="T224" s="58"/>
      <c r="U224" s="58"/>
      <c r="V224" s="58"/>
      <c r="W224" s="58"/>
      <c r="X224" s="58"/>
    </row>
    <row r="225" spans="2:24" s="110" customFormat="1" ht="15" hidden="1" customHeight="1" x14ac:dyDescent="0.4">
      <c r="B225" s="58"/>
      <c r="C225" s="55"/>
      <c r="D225" s="113"/>
      <c r="E225" s="123"/>
      <c r="F225" s="57"/>
      <c r="G225" s="55"/>
      <c r="H225" s="55"/>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57"/>
      <c r="G226" s="55"/>
      <c r="H226" s="55"/>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57"/>
      <c r="G227" s="55"/>
      <c r="H227" s="55"/>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57"/>
      <c r="G228" s="55"/>
      <c r="H228" s="55"/>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57"/>
      <c r="G229" s="55"/>
      <c r="H229" s="55"/>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57"/>
      <c r="G230" s="55"/>
      <c r="H230" s="55"/>
      <c r="I230" s="124"/>
      <c r="J230" s="57"/>
      <c r="K230" s="57"/>
      <c r="L230" s="125"/>
      <c r="M230" s="57"/>
      <c r="N230" s="55"/>
      <c r="O230" s="58"/>
      <c r="P230" s="58"/>
      <c r="Q230" s="58"/>
      <c r="R230" s="58"/>
      <c r="S230" s="58"/>
      <c r="T230" s="58"/>
      <c r="U230" s="58"/>
      <c r="V230" s="58"/>
      <c r="W230" s="58"/>
      <c r="X230" s="58"/>
    </row>
    <row r="231" spans="2:24" s="110" customFormat="1" ht="15" hidden="1" customHeight="1" x14ac:dyDescent="0.4">
      <c r="B231" s="58"/>
      <c r="C231" s="55"/>
      <c r="D231" s="113"/>
      <c r="E231" s="123"/>
      <c r="F231" s="57"/>
      <c r="G231" s="55"/>
      <c r="H231" s="55"/>
      <c r="I231" s="124"/>
      <c r="J231" s="57"/>
      <c r="K231" s="57"/>
      <c r="L231" s="125"/>
      <c r="M231" s="57"/>
      <c r="N231" s="55"/>
      <c r="O231" s="58"/>
      <c r="P231" s="58"/>
      <c r="Q231" s="58"/>
      <c r="R231" s="58"/>
      <c r="S231" s="58"/>
      <c r="T231" s="58"/>
      <c r="U231" s="58"/>
      <c r="V231" s="58"/>
      <c r="W231" s="58"/>
      <c r="X231" s="58"/>
    </row>
    <row r="232" spans="2:24" s="110" customFormat="1" ht="15" hidden="1" customHeight="1" x14ac:dyDescent="0.4">
      <c r="B232" s="58"/>
      <c r="C232" s="55"/>
      <c r="D232" s="113"/>
      <c r="E232" s="123"/>
      <c r="F232" s="57"/>
      <c r="G232" s="55"/>
      <c r="H232" s="55"/>
      <c r="I232" s="124"/>
      <c r="J232" s="57"/>
      <c r="K232" s="57"/>
      <c r="L232" s="125"/>
      <c r="M232" s="57"/>
      <c r="N232" s="55"/>
      <c r="O232" s="58"/>
      <c r="P232" s="58"/>
      <c r="Q232" s="58"/>
      <c r="R232" s="58"/>
      <c r="S232" s="58"/>
      <c r="T232" s="58"/>
      <c r="U232" s="58"/>
      <c r="V232" s="58"/>
      <c r="W232" s="58"/>
      <c r="X232" s="58"/>
    </row>
    <row r="233" spans="2:24" s="110" customFormat="1" ht="15" hidden="1" customHeight="1" x14ac:dyDescent="0.4">
      <c r="B233" s="58"/>
      <c r="C233" s="55"/>
      <c r="D233" s="113"/>
      <c r="E233" s="123"/>
      <c r="F233" s="57"/>
      <c r="G233" s="55"/>
      <c r="H233" s="55"/>
      <c r="I233" s="124"/>
      <c r="J233" s="57"/>
      <c r="K233" s="57"/>
      <c r="L233" s="125"/>
      <c r="M233" s="57"/>
      <c r="N233" s="55"/>
      <c r="O233" s="58"/>
      <c r="P233" s="58"/>
      <c r="Q233" s="58"/>
      <c r="R233" s="58"/>
      <c r="S233" s="58"/>
      <c r="T233" s="58"/>
      <c r="U233" s="58"/>
      <c r="V233" s="58"/>
      <c r="W233" s="58"/>
      <c r="X233" s="58"/>
    </row>
    <row r="234" spans="2:24" s="110" customFormat="1" ht="15" hidden="1" customHeight="1" x14ac:dyDescent="0.4">
      <c r="B234" s="58"/>
      <c r="C234" s="55"/>
      <c r="D234" s="113"/>
      <c r="E234" s="123"/>
      <c r="F234" s="57"/>
      <c r="G234" s="55"/>
      <c r="H234" s="55"/>
      <c r="I234" s="124"/>
      <c r="J234" s="57"/>
      <c r="K234" s="57"/>
      <c r="L234" s="125"/>
      <c r="M234" s="57"/>
      <c r="N234" s="55"/>
      <c r="O234" s="58"/>
      <c r="P234" s="58"/>
      <c r="Q234" s="58"/>
      <c r="R234" s="58"/>
      <c r="S234" s="58"/>
      <c r="T234" s="58"/>
      <c r="U234" s="58"/>
      <c r="V234" s="58"/>
      <c r="W234" s="58"/>
      <c r="X234" s="58"/>
    </row>
    <row r="235" spans="2:24" s="110" customFormat="1" ht="15" hidden="1" customHeight="1" x14ac:dyDescent="0.4">
      <c r="B235" s="58"/>
      <c r="C235" s="55"/>
      <c r="D235" s="113"/>
      <c r="E235" s="123"/>
      <c r="F235" s="57"/>
      <c r="G235" s="55"/>
      <c r="H235" s="55"/>
      <c r="I235" s="124"/>
      <c r="J235" s="57"/>
      <c r="K235" s="57"/>
      <c r="L235" s="125"/>
      <c r="M235" s="57"/>
      <c r="N235" s="55"/>
      <c r="O235" s="58"/>
      <c r="P235" s="58"/>
      <c r="Q235" s="58"/>
      <c r="R235" s="58"/>
      <c r="S235" s="58"/>
      <c r="T235" s="58"/>
      <c r="U235" s="58"/>
      <c r="V235" s="58"/>
      <c r="W235" s="58"/>
      <c r="X235" s="58"/>
    </row>
    <row r="236" spans="2:24" s="110" customFormat="1" ht="15" hidden="1" customHeight="1" x14ac:dyDescent="0.4">
      <c r="B236" s="58"/>
      <c r="C236" s="55"/>
      <c r="D236" s="113"/>
      <c r="E236" s="123"/>
      <c r="F236" s="57"/>
      <c r="G236" s="55"/>
      <c r="H236" s="55"/>
      <c r="I236" s="124"/>
      <c r="J236" s="57"/>
      <c r="K236" s="57"/>
      <c r="L236" s="125"/>
      <c r="M236" s="57"/>
      <c r="N236" s="55"/>
      <c r="O236" s="58"/>
      <c r="P236" s="58"/>
      <c r="Q236" s="58"/>
      <c r="R236" s="58"/>
      <c r="S236" s="58"/>
      <c r="T236" s="58"/>
      <c r="U236" s="58"/>
      <c r="V236" s="58"/>
      <c r="W236" s="58"/>
      <c r="X236" s="58"/>
    </row>
    <row r="237" spans="2:24" s="110" customFormat="1" ht="15" hidden="1" customHeight="1" x14ac:dyDescent="0.4">
      <c r="B237" s="58"/>
      <c r="C237" s="55"/>
      <c r="D237" s="113"/>
      <c r="E237" s="123"/>
      <c r="F237" s="57"/>
      <c r="G237" s="55"/>
      <c r="H237" s="55"/>
      <c r="I237" s="124"/>
      <c r="J237" s="57"/>
      <c r="K237" s="57"/>
      <c r="L237" s="125"/>
      <c r="M237" s="57"/>
      <c r="N237" s="55"/>
      <c r="O237" s="58"/>
      <c r="P237" s="58"/>
      <c r="Q237" s="58"/>
      <c r="R237" s="58"/>
      <c r="S237" s="58"/>
      <c r="T237" s="58"/>
      <c r="U237" s="58"/>
      <c r="V237" s="58"/>
      <c r="W237" s="58"/>
      <c r="X237" s="58"/>
    </row>
    <row r="238" spans="2:24" s="110" customFormat="1" ht="15" hidden="1" customHeight="1" x14ac:dyDescent="0.4">
      <c r="B238" s="58"/>
      <c r="C238" s="55"/>
      <c r="D238" s="113"/>
      <c r="E238" s="123"/>
      <c r="F238" s="57"/>
      <c r="G238" s="55"/>
      <c r="H238" s="55"/>
      <c r="I238" s="124"/>
      <c r="J238" s="57"/>
      <c r="K238" s="57"/>
      <c r="L238" s="125"/>
      <c r="M238" s="57"/>
      <c r="N238" s="55"/>
      <c r="O238" s="58"/>
      <c r="P238" s="58"/>
      <c r="Q238" s="58"/>
      <c r="R238" s="58"/>
      <c r="S238" s="58"/>
      <c r="T238" s="58"/>
      <c r="U238" s="58"/>
      <c r="V238" s="58"/>
      <c r="W238" s="58"/>
      <c r="X238" s="58"/>
    </row>
    <row r="239" spans="2:24" s="110" customFormat="1" ht="15" hidden="1" customHeight="1" x14ac:dyDescent="0.4">
      <c r="B239" s="58"/>
      <c r="C239" s="55"/>
      <c r="D239" s="113"/>
      <c r="E239" s="123"/>
      <c r="F239" s="57"/>
      <c r="G239" s="55"/>
      <c r="H239" s="55"/>
      <c r="I239" s="124"/>
      <c r="J239" s="57"/>
      <c r="K239" s="57"/>
      <c r="L239" s="125"/>
      <c r="M239" s="57"/>
      <c r="N239" s="55"/>
      <c r="O239" s="58"/>
      <c r="P239" s="58"/>
      <c r="Q239" s="58"/>
      <c r="R239" s="58"/>
      <c r="S239" s="58"/>
      <c r="T239" s="58"/>
      <c r="U239" s="58"/>
      <c r="V239" s="58"/>
      <c r="W239" s="58"/>
      <c r="X239" s="58"/>
    </row>
    <row r="240" spans="2:24" s="110" customFormat="1" ht="15" hidden="1" customHeight="1" x14ac:dyDescent="0.4">
      <c r="B240" s="58"/>
      <c r="C240" s="55"/>
      <c r="D240" s="113"/>
      <c r="E240" s="123"/>
      <c r="F240" s="57"/>
      <c r="G240" s="55"/>
      <c r="H240" s="55"/>
      <c r="I240" s="124"/>
      <c r="J240" s="57"/>
      <c r="K240" s="57"/>
      <c r="L240" s="125"/>
      <c r="M240" s="57"/>
      <c r="N240" s="55"/>
      <c r="O240" s="58"/>
      <c r="P240" s="58"/>
      <c r="Q240" s="58"/>
      <c r="R240" s="58"/>
      <c r="S240" s="58"/>
      <c r="T240" s="58"/>
      <c r="U240" s="58"/>
      <c r="V240" s="58"/>
      <c r="W240" s="58"/>
      <c r="X240" s="58"/>
    </row>
    <row r="241" spans="2:24" s="110" customFormat="1" ht="15" hidden="1" customHeight="1" x14ac:dyDescent="0.4">
      <c r="B241" s="58"/>
      <c r="C241" s="55"/>
      <c r="D241" s="113"/>
      <c r="E241" s="123"/>
      <c r="F241" s="57"/>
      <c r="G241" s="55"/>
      <c r="H241" s="55"/>
      <c r="I241" s="124"/>
      <c r="J241" s="57"/>
      <c r="K241" s="57"/>
      <c r="L241" s="125"/>
      <c r="M241" s="57"/>
      <c r="N241" s="55"/>
      <c r="O241" s="58"/>
      <c r="P241" s="58"/>
      <c r="Q241" s="58"/>
      <c r="R241" s="58"/>
      <c r="S241" s="58"/>
      <c r="T241" s="58"/>
      <c r="U241" s="58"/>
      <c r="V241" s="58"/>
      <c r="W241" s="58"/>
      <c r="X241" s="58"/>
    </row>
    <row r="242" spans="2:24" s="110" customFormat="1" ht="15" hidden="1" customHeight="1" x14ac:dyDescent="0.4">
      <c r="B242" s="58"/>
      <c r="C242" s="55"/>
      <c r="D242" s="113"/>
      <c r="E242" s="123"/>
      <c r="F242" s="57"/>
      <c r="G242" s="55"/>
      <c r="H242" s="55"/>
      <c r="I242" s="124"/>
      <c r="J242" s="57"/>
      <c r="K242" s="57"/>
      <c r="L242" s="125"/>
      <c r="M242" s="57"/>
      <c r="N242" s="55"/>
      <c r="O242" s="58"/>
      <c r="P242" s="58"/>
      <c r="Q242" s="58"/>
      <c r="R242" s="58"/>
      <c r="S242" s="58"/>
      <c r="T242" s="58"/>
      <c r="U242" s="58"/>
      <c r="V242" s="58"/>
      <c r="W242" s="58"/>
      <c r="X242" s="58"/>
    </row>
    <row r="243" spans="2:24" s="110" customFormat="1" ht="15" hidden="1" customHeight="1" x14ac:dyDescent="0.4">
      <c r="B243" s="58"/>
      <c r="C243" s="55"/>
      <c r="D243" s="113"/>
      <c r="E243" s="123"/>
      <c r="F243" s="57"/>
      <c r="G243" s="55"/>
      <c r="H243" s="55"/>
      <c r="I243" s="124"/>
      <c r="J243" s="57"/>
      <c r="K243" s="57"/>
      <c r="L243" s="125"/>
      <c r="M243" s="57"/>
      <c r="N243" s="55"/>
      <c r="O243" s="58"/>
      <c r="P243" s="58"/>
      <c r="Q243" s="58"/>
      <c r="R243" s="58"/>
      <c r="S243" s="58"/>
      <c r="T243" s="58"/>
      <c r="U243" s="58"/>
      <c r="V243" s="58"/>
      <c r="W243" s="58"/>
      <c r="X243" s="58"/>
    </row>
    <row r="244" spans="2:24" s="110" customFormat="1" ht="15" hidden="1" customHeight="1" x14ac:dyDescent="0.4">
      <c r="B244" s="58"/>
      <c r="C244" s="55"/>
      <c r="D244" s="113"/>
      <c r="E244" s="123"/>
      <c r="F244" s="57"/>
      <c r="G244" s="55"/>
      <c r="H244" s="55"/>
      <c r="I244" s="124"/>
      <c r="J244" s="57"/>
      <c r="K244" s="57"/>
      <c r="L244" s="125"/>
      <c r="M244" s="57"/>
      <c r="N244" s="55"/>
      <c r="O244" s="58"/>
      <c r="P244" s="58"/>
      <c r="Q244" s="58"/>
      <c r="R244" s="58"/>
      <c r="S244" s="58"/>
      <c r="T244" s="58"/>
      <c r="U244" s="58"/>
      <c r="V244" s="58"/>
      <c r="W244" s="58"/>
      <c r="X244" s="58"/>
    </row>
    <row r="245" spans="2:24" s="110" customFormat="1" ht="15" hidden="1" customHeight="1" x14ac:dyDescent="0.4">
      <c r="B245" s="58"/>
      <c r="C245" s="55"/>
      <c r="D245" s="113"/>
      <c r="E245" s="123"/>
      <c r="F245" s="57"/>
      <c r="G245" s="55"/>
      <c r="H245" s="55"/>
      <c r="I245" s="124"/>
      <c r="J245" s="57"/>
      <c r="K245" s="57"/>
      <c r="L245" s="125"/>
      <c r="M245" s="57"/>
      <c r="N245" s="55"/>
      <c r="O245" s="58"/>
      <c r="P245" s="58"/>
      <c r="Q245" s="58"/>
      <c r="R245" s="58"/>
      <c r="S245" s="58"/>
      <c r="T245" s="58"/>
      <c r="U245" s="58"/>
      <c r="V245" s="58"/>
      <c r="W245" s="58"/>
      <c r="X245" s="58"/>
    </row>
    <row r="246" spans="2:24" s="110" customFormat="1" ht="15" hidden="1" customHeight="1" x14ac:dyDescent="0.4">
      <c r="B246" s="58"/>
      <c r="C246" s="55"/>
      <c r="D246" s="113"/>
      <c r="E246" s="123"/>
      <c r="F246" s="57"/>
      <c r="G246" s="55"/>
      <c r="H246" s="55"/>
      <c r="I246" s="124"/>
      <c r="J246" s="57"/>
      <c r="K246" s="57"/>
      <c r="L246" s="125"/>
      <c r="M246" s="57"/>
      <c r="N246" s="55"/>
      <c r="O246" s="58"/>
      <c r="P246" s="58"/>
      <c r="Q246" s="58"/>
      <c r="R246" s="58"/>
      <c r="S246" s="58"/>
      <c r="T246" s="58"/>
      <c r="U246" s="58"/>
      <c r="V246" s="58"/>
      <c r="W246" s="58"/>
      <c r="X246" s="58"/>
    </row>
    <row r="247" spans="2:24" s="110" customFormat="1" ht="15" hidden="1" customHeight="1" x14ac:dyDescent="0.4">
      <c r="B247" s="58"/>
      <c r="C247" s="55"/>
      <c r="D247" s="113"/>
      <c r="E247" s="123"/>
      <c r="F247" s="57"/>
      <c r="G247" s="55"/>
      <c r="H247" s="55"/>
      <c r="I247" s="124"/>
      <c r="J247" s="57"/>
      <c r="K247" s="57"/>
      <c r="L247" s="125"/>
      <c r="M247" s="57"/>
      <c r="N247" s="55"/>
      <c r="O247" s="58"/>
      <c r="P247" s="58"/>
      <c r="Q247" s="58"/>
      <c r="R247" s="58"/>
      <c r="S247" s="58"/>
      <c r="T247" s="58"/>
      <c r="U247" s="58"/>
      <c r="V247" s="58"/>
      <c r="W247" s="58"/>
      <c r="X247" s="58"/>
    </row>
    <row r="248" spans="2:24" s="110" customFormat="1" ht="15" hidden="1" customHeight="1" x14ac:dyDescent="0.4">
      <c r="B248" s="58"/>
      <c r="C248" s="55"/>
      <c r="D248" s="113"/>
      <c r="E248" s="123"/>
      <c r="F248" s="57"/>
      <c r="G248" s="55"/>
      <c r="H248" s="55"/>
      <c r="I248" s="124"/>
      <c r="J248" s="57"/>
      <c r="K248" s="57"/>
      <c r="L248" s="125"/>
      <c r="M248" s="57"/>
      <c r="N248" s="55"/>
      <c r="O248" s="58"/>
      <c r="P248" s="58"/>
      <c r="Q248" s="58"/>
      <c r="R248" s="58"/>
      <c r="S248" s="58"/>
      <c r="T248" s="58"/>
      <c r="U248" s="58"/>
      <c r="V248" s="58"/>
      <c r="W248" s="58"/>
      <c r="X248" s="58"/>
    </row>
  </sheetData>
  <sheetProtection algorithmName="SHA-512" hashValue="CHzGlePhOjQjU8GLjdrnNAxaOZFiTE2Z8z3oNbI5sNdhHS3ceikd076/34zpfhNxfW0eC51DMJwFQDQiX4UnSA==" saltValue="Xl4aqZE+DEa38GKtP/DpOA==" spinCount="100000" sheet="1" objects="1" scenarios="1"/>
  <mergeCells count="43">
    <mergeCell ref="L2:L25"/>
    <mergeCell ref="M2:M25"/>
    <mergeCell ref="C3:J3"/>
    <mergeCell ref="C16:J16"/>
    <mergeCell ref="C15:J15"/>
    <mergeCell ref="J19:J26"/>
    <mergeCell ref="I1:I2"/>
    <mergeCell ref="J8:J13"/>
    <mergeCell ref="C28:J28"/>
    <mergeCell ref="E30:E46"/>
    <mergeCell ref="F30:F32"/>
    <mergeCell ref="J30:J32"/>
    <mergeCell ref="K30:K32"/>
    <mergeCell ref="M30:M32"/>
    <mergeCell ref="F33:F35"/>
    <mergeCell ref="J33:J42"/>
    <mergeCell ref="F36:F38"/>
    <mergeCell ref="F43:F45"/>
    <mergeCell ref="J43:J46"/>
    <mergeCell ref="K43:K46"/>
    <mergeCell ref="M43:M46"/>
    <mergeCell ref="K33:K42"/>
    <mergeCell ref="M33:M42"/>
    <mergeCell ref="E47:E55"/>
    <mergeCell ref="F47:F49"/>
    <mergeCell ref="J47:J49"/>
    <mergeCell ref="K47:K49"/>
    <mergeCell ref="M47:M49"/>
    <mergeCell ref="F50:F52"/>
    <mergeCell ref="J50:J52"/>
    <mergeCell ref="K50:K52"/>
    <mergeCell ref="M50:M52"/>
    <mergeCell ref="J53:J55"/>
    <mergeCell ref="K53:K55"/>
    <mergeCell ref="L53:L55"/>
    <mergeCell ref="M53:M55"/>
    <mergeCell ref="E56:E61"/>
    <mergeCell ref="F56:F57"/>
    <mergeCell ref="J56:J61"/>
    <mergeCell ref="K56:K61"/>
    <mergeCell ref="M56:M61"/>
    <mergeCell ref="F58:F59"/>
    <mergeCell ref="F60:F61"/>
  </mergeCells>
  <phoneticPr fontId="17" type="noConversion"/>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22D59-36B6-4FFF-A384-E8F5034EF6BA}">
  <dimension ref="A1:X230"/>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2.109375" style="113" customWidth="1"/>
    <col min="5" max="5" width="46.5546875" style="123" customWidth="1"/>
    <col min="6" max="6" width="25.109375" style="57" customWidth="1"/>
    <col min="7" max="7" width="25.33203125" style="55" customWidth="1"/>
    <col min="8" max="8" width="24.6640625" style="55" customWidth="1"/>
    <col min="9" max="9" width="28.109375" style="124" customWidth="1"/>
    <col min="10" max="10" width="63.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128"/>
      <c r="D1" s="129"/>
      <c r="E1" s="130"/>
      <c r="F1" s="131"/>
      <c r="G1" s="128"/>
      <c r="H1" s="128"/>
      <c r="I1" s="682" t="s">
        <v>195</v>
      </c>
      <c r="J1" s="132"/>
      <c r="K1" s="133"/>
      <c r="L1" s="134"/>
      <c r="M1" s="133"/>
      <c r="N1" s="134"/>
      <c r="O1" s="135"/>
      <c r="P1" s="135"/>
      <c r="Q1" s="58"/>
      <c r="R1" s="58"/>
      <c r="S1" s="58"/>
      <c r="T1" s="58"/>
      <c r="U1" s="58"/>
      <c r="V1" s="58"/>
      <c r="W1" s="58"/>
      <c r="X1" s="58"/>
    </row>
    <row r="2" spans="1:24" s="70" customFormat="1" ht="39" customHeight="1" x14ac:dyDescent="0.4">
      <c r="A2" s="59"/>
      <c r="B2" s="136"/>
      <c r="C2" s="61"/>
      <c r="D2" s="137" t="s">
        <v>146</v>
      </c>
      <c r="E2" s="63" t="s">
        <v>147</v>
      </c>
      <c r="F2" s="63">
        <v>2022</v>
      </c>
      <c r="G2" s="63">
        <v>2023</v>
      </c>
      <c r="H2" s="63">
        <v>2024</v>
      </c>
      <c r="I2" s="682"/>
      <c r="J2" s="66" t="s">
        <v>149</v>
      </c>
      <c r="K2" s="666"/>
      <c r="L2" s="666"/>
      <c r="M2" s="667"/>
      <c r="N2" s="69"/>
      <c r="O2" s="68"/>
      <c r="P2" s="68"/>
    </row>
    <row r="3" spans="1:24" s="70" customFormat="1" ht="186" customHeight="1" x14ac:dyDescent="0.4">
      <c r="A3" s="59"/>
      <c r="B3" s="136"/>
      <c r="C3" s="719" t="s">
        <v>662</v>
      </c>
      <c r="D3" s="720"/>
      <c r="E3" s="720"/>
      <c r="F3" s="720"/>
      <c r="G3" s="720"/>
      <c r="H3" s="720"/>
      <c r="I3" s="720"/>
      <c r="J3" s="720"/>
      <c r="K3" s="666"/>
      <c r="L3" s="666"/>
      <c r="M3" s="667"/>
      <c r="N3" s="69"/>
      <c r="O3" s="68"/>
      <c r="P3" s="68"/>
    </row>
    <row r="4" spans="1:24" s="70" customFormat="1" ht="41.4" customHeight="1" x14ac:dyDescent="0.4">
      <c r="A4" s="80"/>
      <c r="B4" s="136"/>
      <c r="C4" s="69"/>
      <c r="D4" s="147" t="s">
        <v>663</v>
      </c>
      <c r="E4" s="467" t="s">
        <v>664</v>
      </c>
      <c r="F4" s="322" t="s">
        <v>665</v>
      </c>
      <c r="G4" s="468" t="s">
        <v>666</v>
      </c>
      <c r="H4" s="468" t="s">
        <v>667</v>
      </c>
      <c r="I4" s="469" t="s">
        <v>668</v>
      </c>
      <c r="J4" s="309"/>
      <c r="K4" s="666"/>
      <c r="L4" s="666"/>
      <c r="M4" s="667"/>
      <c r="N4" s="69"/>
      <c r="O4" s="68"/>
      <c r="P4" s="68"/>
    </row>
    <row r="5" spans="1:24" s="70" customFormat="1" ht="41.4" customHeight="1" x14ac:dyDescent="0.4">
      <c r="A5" s="80"/>
      <c r="B5" s="136"/>
      <c r="C5" s="69"/>
      <c r="D5" s="147" t="s">
        <v>663</v>
      </c>
      <c r="E5" s="470" t="s">
        <v>669</v>
      </c>
      <c r="F5" s="83" t="s">
        <v>670</v>
      </c>
      <c r="G5" s="336" t="s">
        <v>671</v>
      </c>
      <c r="H5" s="336" t="s">
        <v>672</v>
      </c>
      <c r="I5" s="471" t="s">
        <v>673</v>
      </c>
      <c r="J5" s="309"/>
      <c r="K5" s="666"/>
      <c r="L5" s="666"/>
      <c r="M5" s="667"/>
      <c r="N5" s="69"/>
      <c r="O5" s="68"/>
      <c r="P5" s="68"/>
    </row>
    <row r="6" spans="1:24" s="70" customFormat="1" ht="41.4" customHeight="1" x14ac:dyDescent="0.4">
      <c r="A6" s="80"/>
      <c r="B6" s="136"/>
      <c r="C6" s="69"/>
      <c r="D6" s="147" t="s">
        <v>663</v>
      </c>
      <c r="E6" s="470" t="s">
        <v>674</v>
      </c>
      <c r="F6" s="336" t="s">
        <v>675</v>
      </c>
      <c r="G6" s="336" t="s">
        <v>675</v>
      </c>
      <c r="H6" s="336" t="s">
        <v>676</v>
      </c>
      <c r="I6" s="347" t="s">
        <v>677</v>
      </c>
      <c r="J6" s="309"/>
      <c r="K6" s="666"/>
      <c r="L6" s="666"/>
      <c r="M6" s="667"/>
      <c r="N6" s="69"/>
      <c r="O6" s="68"/>
      <c r="P6" s="68"/>
    </row>
    <row r="7" spans="1:24" s="70" customFormat="1" ht="41.4" customHeight="1" x14ac:dyDescent="0.4">
      <c r="A7" s="80"/>
      <c r="B7" s="136"/>
      <c r="C7" s="69"/>
      <c r="D7" s="147" t="s">
        <v>663</v>
      </c>
      <c r="E7" s="470" t="s">
        <v>678</v>
      </c>
      <c r="F7" s="83" t="s">
        <v>679</v>
      </c>
      <c r="G7" s="336" t="s">
        <v>680</v>
      </c>
      <c r="H7" s="336" t="s">
        <v>681</v>
      </c>
      <c r="I7" s="469" t="s">
        <v>682</v>
      </c>
      <c r="J7" s="309"/>
      <c r="K7" s="666"/>
      <c r="L7" s="666"/>
      <c r="M7" s="667"/>
      <c r="N7" s="69"/>
      <c r="O7" s="68"/>
      <c r="P7" s="68"/>
    </row>
    <row r="8" spans="1:24" s="70" customFormat="1" ht="41.4" customHeight="1" x14ac:dyDescent="0.4">
      <c r="A8" s="80"/>
      <c r="B8" s="136"/>
      <c r="C8" s="69"/>
      <c r="D8" s="147" t="s">
        <v>663</v>
      </c>
      <c r="E8" s="470" t="s">
        <v>683</v>
      </c>
      <c r="F8" s="336" t="s">
        <v>680</v>
      </c>
      <c r="G8" s="336" t="s">
        <v>684</v>
      </c>
      <c r="H8" s="336" t="s">
        <v>685</v>
      </c>
      <c r="I8" s="347" t="s">
        <v>673</v>
      </c>
      <c r="J8" s="309"/>
      <c r="K8" s="666"/>
      <c r="L8" s="666"/>
      <c r="M8" s="667"/>
      <c r="N8" s="69"/>
      <c r="O8" s="68"/>
      <c r="P8" s="68"/>
    </row>
    <row r="9" spans="1:24" s="70" customFormat="1" ht="41.4" customHeight="1" x14ac:dyDescent="0.4">
      <c r="A9" s="80"/>
      <c r="B9" s="136"/>
      <c r="C9" s="69"/>
      <c r="D9" s="147" t="s">
        <v>663</v>
      </c>
      <c r="E9" s="470" t="s">
        <v>686</v>
      </c>
      <c r="F9" s="83" t="s">
        <v>167</v>
      </c>
      <c r="G9" s="336" t="s">
        <v>680</v>
      </c>
      <c r="H9" s="336" t="s">
        <v>687</v>
      </c>
      <c r="I9" s="472" t="s">
        <v>688</v>
      </c>
      <c r="J9" s="309" t="s">
        <v>689</v>
      </c>
      <c r="K9" s="666"/>
      <c r="L9" s="666"/>
      <c r="M9" s="667"/>
      <c r="N9" s="69"/>
      <c r="O9" s="68"/>
      <c r="P9" s="68"/>
    </row>
    <row r="10" spans="1:24" s="70" customFormat="1" ht="25.95" customHeight="1" x14ac:dyDescent="0.4">
      <c r="A10" s="80"/>
      <c r="B10" s="136"/>
      <c r="C10" s="69"/>
      <c r="D10" s="264" t="s">
        <v>690</v>
      </c>
      <c r="E10" s="473"/>
      <c r="F10" s="474"/>
      <c r="G10" s="475"/>
      <c r="H10" s="474"/>
      <c r="I10" s="474"/>
      <c r="J10" s="476"/>
      <c r="K10" s="666"/>
      <c r="L10" s="666"/>
      <c r="M10" s="667"/>
      <c r="N10" s="69"/>
      <c r="O10" s="68"/>
      <c r="P10" s="68"/>
    </row>
    <row r="11" spans="1:24" s="70" customFormat="1" ht="30" customHeight="1" x14ac:dyDescent="0.4">
      <c r="A11" s="80"/>
      <c r="B11" s="136"/>
      <c r="C11" s="69"/>
      <c r="D11" s="82" t="s">
        <v>663</v>
      </c>
      <c r="E11" s="82" t="s">
        <v>211</v>
      </c>
      <c r="F11" s="455">
        <v>1</v>
      </c>
      <c r="G11" s="456">
        <v>1</v>
      </c>
      <c r="H11" s="455">
        <v>1</v>
      </c>
      <c r="I11" s="155" t="s">
        <v>209</v>
      </c>
      <c r="J11" s="222"/>
      <c r="K11" s="666"/>
      <c r="L11" s="666"/>
      <c r="M11" s="667"/>
      <c r="N11" s="69"/>
      <c r="O11" s="68"/>
      <c r="P11" s="68"/>
    </row>
    <row r="12" spans="1:24" s="70" customFormat="1" ht="36" customHeight="1" x14ac:dyDescent="0.4">
      <c r="A12" s="80"/>
      <c r="B12" s="136"/>
      <c r="C12" s="69"/>
      <c r="D12" s="82" t="s">
        <v>663</v>
      </c>
      <c r="E12" s="333" t="s">
        <v>221</v>
      </c>
      <c r="F12" s="455">
        <v>1</v>
      </c>
      <c r="G12" s="455">
        <v>1</v>
      </c>
      <c r="H12" s="455">
        <v>1</v>
      </c>
      <c r="I12" s="162" t="s">
        <v>209</v>
      </c>
      <c r="J12" s="222"/>
      <c r="K12" s="666"/>
      <c r="L12" s="666"/>
      <c r="M12" s="667"/>
      <c r="N12" s="69"/>
      <c r="O12" s="68"/>
      <c r="P12" s="68"/>
    </row>
    <row r="13" spans="1:24" s="70" customFormat="1" ht="32.4" customHeight="1" x14ac:dyDescent="0.4">
      <c r="A13" s="80"/>
      <c r="B13" s="136"/>
      <c r="C13" s="69"/>
      <c r="D13" s="82" t="s">
        <v>663</v>
      </c>
      <c r="E13" s="82" t="s">
        <v>241</v>
      </c>
      <c r="F13" s="455">
        <v>1</v>
      </c>
      <c r="G13" s="455">
        <v>1</v>
      </c>
      <c r="H13" s="455">
        <v>1</v>
      </c>
      <c r="I13" s="162" t="s">
        <v>209</v>
      </c>
      <c r="J13" s="222"/>
      <c r="K13" s="666"/>
      <c r="L13" s="666"/>
      <c r="M13" s="667"/>
      <c r="N13" s="69"/>
      <c r="O13" s="68"/>
      <c r="P13" s="68"/>
    </row>
    <row r="14" spans="1:24" s="70" customFormat="1" ht="27.6" customHeight="1" x14ac:dyDescent="0.4">
      <c r="A14" s="80"/>
      <c r="B14" s="136"/>
      <c r="C14" s="69"/>
      <c r="D14" s="82" t="s">
        <v>663</v>
      </c>
      <c r="E14" s="333" t="s">
        <v>198</v>
      </c>
      <c r="F14" s="455">
        <v>0.9</v>
      </c>
      <c r="G14" s="455">
        <v>0.9</v>
      </c>
      <c r="H14" s="455">
        <v>1</v>
      </c>
      <c r="I14" s="162" t="s">
        <v>691</v>
      </c>
      <c r="J14" s="309"/>
      <c r="K14" s="666"/>
      <c r="L14" s="666"/>
      <c r="M14" s="667"/>
      <c r="N14" s="69"/>
      <c r="O14" s="68"/>
      <c r="P14" s="68"/>
    </row>
    <row r="15" spans="1:24" s="70" customFormat="1" ht="33" customHeight="1" x14ac:dyDescent="0.4">
      <c r="A15" s="80"/>
      <c r="B15" s="136"/>
      <c r="C15" s="69"/>
      <c r="D15" s="82" t="s">
        <v>663</v>
      </c>
      <c r="E15" s="82" t="s">
        <v>224</v>
      </c>
      <c r="F15" s="477" t="s">
        <v>167</v>
      </c>
      <c r="G15" s="455">
        <v>0.6</v>
      </c>
      <c r="H15" s="455">
        <v>1</v>
      </c>
      <c r="I15" s="157" t="s">
        <v>692</v>
      </c>
      <c r="J15" s="309"/>
      <c r="K15" s="666"/>
      <c r="L15" s="666"/>
      <c r="M15" s="667"/>
      <c r="N15" s="69"/>
      <c r="O15" s="68"/>
      <c r="P15" s="68"/>
    </row>
    <row r="16" spans="1:24" s="70" customFormat="1" ht="25.95" customHeight="1" x14ac:dyDescent="0.4">
      <c r="A16" s="80"/>
      <c r="B16" s="136"/>
      <c r="C16" s="69"/>
      <c r="D16" s="264" t="s">
        <v>693</v>
      </c>
      <c r="E16" s="478"/>
      <c r="F16" s="479"/>
      <c r="G16" s="479"/>
      <c r="H16" s="479"/>
      <c r="I16" s="479"/>
      <c r="J16" s="480"/>
      <c r="K16" s="666"/>
      <c r="L16" s="666"/>
      <c r="M16" s="667"/>
      <c r="N16" s="69"/>
      <c r="O16" s="68"/>
      <c r="P16" s="68"/>
    </row>
    <row r="17" spans="1:16" s="70" customFormat="1" ht="61.95" customHeight="1" x14ac:dyDescent="0.4">
      <c r="A17" s="80"/>
      <c r="B17" s="136"/>
      <c r="C17" s="69"/>
      <c r="D17" s="82" t="s">
        <v>663</v>
      </c>
      <c r="E17" s="82" t="s">
        <v>694</v>
      </c>
      <c r="F17" s="455">
        <v>1</v>
      </c>
      <c r="G17" s="455">
        <v>1</v>
      </c>
      <c r="H17" s="455">
        <v>1</v>
      </c>
      <c r="I17" s="481" t="s">
        <v>209</v>
      </c>
      <c r="J17" s="148" t="s">
        <v>695</v>
      </c>
      <c r="K17" s="67"/>
      <c r="L17" s="67"/>
      <c r="M17" s="68"/>
      <c r="N17" s="69"/>
      <c r="O17" s="68"/>
      <c r="P17" s="68"/>
    </row>
    <row r="18" spans="1:16" s="70" customFormat="1" ht="132.6" customHeight="1" x14ac:dyDescent="0.4">
      <c r="A18" s="80"/>
      <c r="B18" s="136"/>
      <c r="C18" s="69"/>
      <c r="D18" s="82" t="s">
        <v>696</v>
      </c>
      <c r="E18" s="482" t="s">
        <v>697</v>
      </c>
      <c r="F18" s="111">
        <v>657</v>
      </c>
      <c r="G18" s="83">
        <f>SUM(G19:G20)</f>
        <v>893</v>
      </c>
      <c r="H18" s="280">
        <v>1488</v>
      </c>
      <c r="I18" s="331">
        <f>((H18-G18)/G18)</f>
        <v>0.66629339305711088</v>
      </c>
      <c r="J18" s="309" t="s">
        <v>698</v>
      </c>
      <c r="K18" s="67"/>
      <c r="L18" s="67"/>
      <c r="M18" s="68"/>
      <c r="N18" s="69"/>
      <c r="O18" s="68"/>
      <c r="P18" s="68"/>
    </row>
    <row r="19" spans="1:16" s="70" customFormat="1" ht="132" customHeight="1" x14ac:dyDescent="0.4">
      <c r="A19" s="110"/>
      <c r="B19" s="136"/>
      <c r="D19" s="82" t="s">
        <v>696</v>
      </c>
      <c r="E19" s="482" t="s">
        <v>699</v>
      </c>
      <c r="F19" s="111">
        <v>414</v>
      </c>
      <c r="G19" s="111">
        <v>637</v>
      </c>
      <c r="H19" s="280">
        <v>1189</v>
      </c>
      <c r="I19" s="231">
        <f>((H19-G19)/G19)</f>
        <v>0.86656200941915229</v>
      </c>
      <c r="J19" s="148" t="s">
        <v>700</v>
      </c>
      <c r="K19" s="661"/>
      <c r="L19" s="661"/>
      <c r="M19" s="664"/>
    </row>
    <row r="20" spans="1:16" s="70" customFormat="1" ht="46.2" customHeight="1" x14ac:dyDescent="0.4">
      <c r="A20" s="110"/>
      <c r="B20" s="136"/>
      <c r="D20" s="82" t="s">
        <v>696</v>
      </c>
      <c r="E20" s="483" t="s">
        <v>701</v>
      </c>
      <c r="F20" s="111">
        <v>243</v>
      </c>
      <c r="G20" s="83">
        <v>256</v>
      </c>
      <c r="H20" s="280">
        <v>299</v>
      </c>
      <c r="I20" s="392">
        <f>((H20-G20)/G20)</f>
        <v>0.16796875</v>
      </c>
      <c r="J20" s="148" t="s">
        <v>702</v>
      </c>
      <c r="K20" s="661"/>
      <c r="L20" s="661"/>
      <c r="M20" s="664"/>
    </row>
    <row r="21" spans="1:16" s="70" customFormat="1" ht="108" customHeight="1" x14ac:dyDescent="0.4">
      <c r="A21" s="110"/>
      <c r="B21" s="136"/>
      <c r="D21" s="288" t="s">
        <v>703</v>
      </c>
      <c r="E21" s="82" t="s">
        <v>704</v>
      </c>
      <c r="F21" s="82" t="s">
        <v>705</v>
      </c>
      <c r="G21" s="82" t="s">
        <v>706</v>
      </c>
      <c r="H21" s="82" t="s">
        <v>707</v>
      </c>
      <c r="I21" s="143" t="s">
        <v>708</v>
      </c>
      <c r="J21" s="81"/>
      <c r="K21" s="661"/>
      <c r="L21" s="112"/>
      <c r="M21" s="664"/>
    </row>
    <row r="22" spans="1:16" s="70" customFormat="1" ht="22.2" customHeight="1" x14ac:dyDescent="0.4">
      <c r="A22" s="110"/>
      <c r="B22" s="712" t="s">
        <v>709</v>
      </c>
      <c r="C22" s="712"/>
      <c r="D22" s="712"/>
      <c r="E22" s="712"/>
      <c r="F22" s="712"/>
      <c r="G22" s="484"/>
      <c r="H22" s="484"/>
      <c r="I22" s="485"/>
      <c r="J22" s="93"/>
      <c r="K22" s="661"/>
      <c r="L22" s="112"/>
      <c r="M22" s="664"/>
    </row>
    <row r="23" spans="1:16" s="70" customFormat="1" ht="154.19999999999999" customHeight="1" x14ac:dyDescent="0.4">
      <c r="A23" s="110"/>
      <c r="B23" s="136"/>
      <c r="C23" s="486"/>
      <c r="D23" s="487" t="s">
        <v>710</v>
      </c>
      <c r="E23" s="488" t="s">
        <v>711</v>
      </c>
      <c r="F23" s="489" t="s">
        <v>167</v>
      </c>
      <c r="G23" s="490">
        <v>1</v>
      </c>
      <c r="H23" s="491" t="s">
        <v>712</v>
      </c>
      <c r="I23" s="492" t="s">
        <v>167</v>
      </c>
      <c r="J23" s="493" t="s">
        <v>713</v>
      </c>
      <c r="K23" s="661"/>
      <c r="L23" s="112"/>
      <c r="M23" s="664"/>
    </row>
    <row r="24" spans="1:16" s="70" customFormat="1" ht="157.94999999999999" customHeight="1" x14ac:dyDescent="0.4">
      <c r="A24" s="110"/>
      <c r="B24" s="136"/>
      <c r="D24" s="717" t="s">
        <v>710</v>
      </c>
      <c r="E24" s="713" t="s">
        <v>714</v>
      </c>
      <c r="F24" s="494" t="s">
        <v>167</v>
      </c>
      <c r="G24" s="495" t="s">
        <v>167</v>
      </c>
      <c r="H24" s="314" t="s">
        <v>715</v>
      </c>
      <c r="I24" s="492" t="s">
        <v>167</v>
      </c>
      <c r="J24" s="715" t="s">
        <v>716</v>
      </c>
      <c r="K24" s="661"/>
      <c r="L24" s="112"/>
      <c r="M24" s="664"/>
    </row>
    <row r="25" spans="1:16" s="70" customFormat="1" ht="136.19999999999999" customHeight="1" x14ac:dyDescent="0.4">
      <c r="A25" s="110"/>
      <c r="B25" s="136"/>
      <c r="D25" s="718"/>
      <c r="E25" s="714"/>
      <c r="F25" s="496" t="s">
        <v>167</v>
      </c>
      <c r="G25" s="495" t="s">
        <v>167</v>
      </c>
      <c r="H25" s="314" t="s">
        <v>717</v>
      </c>
      <c r="I25" s="492" t="s">
        <v>167</v>
      </c>
      <c r="J25" s="716"/>
      <c r="K25" s="661"/>
      <c r="L25" s="112"/>
      <c r="M25" s="664"/>
    </row>
    <row r="26" spans="1:16" s="70" customFormat="1" ht="86.4" customHeight="1" x14ac:dyDescent="0.4">
      <c r="A26" s="110"/>
      <c r="B26" s="136"/>
      <c r="D26" s="717" t="s">
        <v>710</v>
      </c>
      <c r="E26" s="713" t="s">
        <v>718</v>
      </c>
      <c r="F26" s="494" t="s">
        <v>167</v>
      </c>
      <c r="G26" s="495" t="s">
        <v>167</v>
      </c>
      <c r="H26" s="314" t="s">
        <v>719</v>
      </c>
      <c r="I26" s="492" t="s">
        <v>167</v>
      </c>
      <c r="J26" s="715" t="s">
        <v>720</v>
      </c>
      <c r="K26" s="661"/>
      <c r="L26" s="112"/>
      <c r="M26" s="664"/>
    </row>
    <row r="27" spans="1:16" s="70" customFormat="1" ht="154.19999999999999" customHeight="1" x14ac:dyDescent="0.4">
      <c r="A27" s="110"/>
      <c r="B27" s="136"/>
      <c r="D27" s="718"/>
      <c r="E27" s="714"/>
      <c r="F27" s="494" t="s">
        <v>167</v>
      </c>
      <c r="G27" s="495" t="s">
        <v>167</v>
      </c>
      <c r="H27" s="314" t="s">
        <v>721</v>
      </c>
      <c r="I27" s="492" t="s">
        <v>167</v>
      </c>
      <c r="J27" s="716"/>
      <c r="K27" s="661"/>
      <c r="L27" s="112"/>
      <c r="M27" s="664"/>
    </row>
    <row r="28" spans="1:16" s="70" customFormat="1" ht="33.6" customHeight="1" x14ac:dyDescent="0.4">
      <c r="A28" s="110"/>
      <c r="B28" s="58"/>
      <c r="D28" s="113"/>
      <c r="E28" s="112"/>
      <c r="F28" s="112"/>
      <c r="H28" s="112"/>
      <c r="I28" s="114"/>
      <c r="J28" s="117"/>
      <c r="K28" s="661"/>
      <c r="L28" s="112"/>
      <c r="M28" s="664"/>
    </row>
    <row r="29" spans="1:16" s="70" customFormat="1" ht="30" customHeight="1" x14ac:dyDescent="0.4">
      <c r="A29" s="110"/>
      <c r="B29" s="58"/>
      <c r="D29" s="113"/>
      <c r="E29" s="661"/>
      <c r="F29" s="661"/>
      <c r="H29" s="112"/>
      <c r="I29" s="207"/>
      <c r="J29" s="663"/>
      <c r="K29" s="661"/>
      <c r="L29" s="112"/>
      <c r="M29" s="664"/>
    </row>
    <row r="30" spans="1:16" s="70" customFormat="1" ht="30" customHeight="1" x14ac:dyDescent="0.4">
      <c r="A30" s="110"/>
      <c r="B30" s="58"/>
      <c r="D30" s="113"/>
      <c r="E30" s="661"/>
      <c r="F30" s="661"/>
      <c r="H30" s="112"/>
      <c r="I30" s="207"/>
      <c r="J30" s="663"/>
      <c r="K30" s="661"/>
      <c r="L30" s="112"/>
      <c r="M30" s="664"/>
    </row>
    <row r="31" spans="1:16" s="70" customFormat="1" ht="30" customHeight="1" x14ac:dyDescent="0.4">
      <c r="A31" s="110"/>
      <c r="B31" s="58"/>
      <c r="D31" s="113"/>
      <c r="E31" s="661"/>
      <c r="F31" s="661"/>
      <c r="H31" s="112"/>
      <c r="I31" s="207"/>
      <c r="J31" s="663"/>
      <c r="K31" s="661"/>
      <c r="L31" s="112"/>
      <c r="M31" s="664"/>
    </row>
    <row r="32" spans="1:16" s="70" customFormat="1" ht="42" customHeight="1" x14ac:dyDescent="0.4">
      <c r="A32" s="110"/>
      <c r="B32" s="58"/>
      <c r="D32" s="113"/>
      <c r="E32" s="661"/>
      <c r="F32" s="661"/>
      <c r="H32" s="112"/>
      <c r="I32" s="206"/>
      <c r="J32" s="663"/>
      <c r="K32" s="661"/>
      <c r="L32" s="112"/>
      <c r="M32" s="664"/>
    </row>
    <row r="33" spans="1:24" s="70" customFormat="1" ht="42" customHeight="1" x14ac:dyDescent="0.4">
      <c r="A33" s="110"/>
      <c r="B33" s="58"/>
      <c r="D33" s="113"/>
      <c r="E33" s="661"/>
      <c r="F33" s="661"/>
      <c r="H33" s="112"/>
      <c r="I33" s="114"/>
      <c r="J33" s="663"/>
      <c r="K33" s="661"/>
      <c r="L33" s="112"/>
      <c r="M33" s="664"/>
    </row>
    <row r="34" spans="1:24" s="70" customFormat="1" ht="42" customHeight="1" x14ac:dyDescent="0.4">
      <c r="A34" s="110"/>
      <c r="B34" s="58"/>
      <c r="D34" s="113"/>
      <c r="E34" s="661"/>
      <c r="F34" s="661"/>
      <c r="H34" s="112"/>
      <c r="I34" s="114"/>
      <c r="J34" s="663"/>
      <c r="K34" s="661"/>
      <c r="L34" s="112"/>
      <c r="M34" s="664"/>
    </row>
    <row r="35" spans="1:24" s="70" customFormat="1" ht="30" customHeight="1" x14ac:dyDescent="0.4">
      <c r="A35" s="110"/>
      <c r="B35" s="58"/>
      <c r="D35" s="113"/>
      <c r="E35" s="661"/>
      <c r="F35" s="112"/>
      <c r="H35" s="112"/>
      <c r="I35" s="114"/>
      <c r="J35" s="663"/>
      <c r="K35" s="661"/>
      <c r="L35" s="661"/>
      <c r="M35" s="664"/>
    </row>
    <row r="36" spans="1:24" s="70" customFormat="1" ht="30" customHeight="1" x14ac:dyDescent="0.4">
      <c r="A36" s="110"/>
      <c r="B36" s="58"/>
      <c r="D36" s="113"/>
      <c r="E36" s="661"/>
      <c r="F36" s="112"/>
      <c r="H36" s="112"/>
      <c r="I36" s="114"/>
      <c r="J36" s="663"/>
      <c r="K36" s="661"/>
      <c r="L36" s="661"/>
      <c r="M36" s="664"/>
    </row>
    <row r="37" spans="1:24" s="70" customFormat="1" ht="30" customHeight="1" x14ac:dyDescent="0.4">
      <c r="A37" s="110"/>
      <c r="B37" s="58"/>
      <c r="D37" s="113"/>
      <c r="E37" s="661"/>
      <c r="F37" s="112"/>
      <c r="H37" s="112"/>
      <c r="I37" s="206"/>
      <c r="J37" s="663"/>
      <c r="K37" s="661"/>
      <c r="L37" s="661"/>
      <c r="M37" s="664"/>
    </row>
    <row r="38" spans="1:24" s="70" customFormat="1" ht="103.95" customHeight="1" x14ac:dyDescent="0.4">
      <c r="A38" s="110"/>
      <c r="B38" s="58"/>
      <c r="D38" s="113"/>
      <c r="E38" s="661"/>
      <c r="F38" s="661"/>
      <c r="H38" s="112"/>
      <c r="I38" s="114"/>
      <c r="J38" s="663"/>
      <c r="K38" s="661"/>
      <c r="L38" s="112"/>
      <c r="M38" s="664"/>
    </row>
    <row r="39" spans="1:24" s="70" customFormat="1" ht="70.2" customHeight="1" x14ac:dyDescent="0.4">
      <c r="A39" s="110"/>
      <c r="B39" s="58"/>
      <c r="D39" s="113"/>
      <c r="E39" s="661"/>
      <c r="F39" s="661"/>
      <c r="H39" s="112"/>
      <c r="I39" s="114"/>
      <c r="J39" s="663"/>
      <c r="K39" s="661"/>
      <c r="L39" s="112"/>
      <c r="M39" s="664"/>
    </row>
    <row r="40" spans="1:24" s="70" customFormat="1" ht="56.25" customHeight="1" x14ac:dyDescent="0.4">
      <c r="A40" s="110"/>
      <c r="B40" s="58"/>
      <c r="D40" s="113"/>
      <c r="E40" s="661"/>
      <c r="F40" s="661"/>
      <c r="H40" s="112"/>
      <c r="I40" s="114"/>
      <c r="J40" s="663"/>
      <c r="K40" s="661"/>
      <c r="L40" s="112"/>
      <c r="M40" s="664"/>
    </row>
    <row r="41" spans="1:24" s="70" customFormat="1" ht="56.25" customHeight="1" x14ac:dyDescent="0.4">
      <c r="A41" s="110"/>
      <c r="B41" s="58"/>
      <c r="D41" s="113"/>
      <c r="E41" s="661"/>
      <c r="F41" s="661"/>
      <c r="H41" s="112"/>
      <c r="I41" s="114"/>
      <c r="J41" s="663"/>
      <c r="K41" s="661"/>
      <c r="L41" s="112"/>
      <c r="M41" s="664"/>
    </row>
    <row r="42" spans="1:24" s="70" customFormat="1" ht="56.25" customHeight="1" x14ac:dyDescent="0.4">
      <c r="A42" s="110"/>
      <c r="B42" s="58"/>
      <c r="D42" s="113"/>
      <c r="E42" s="661"/>
      <c r="F42" s="661"/>
      <c r="H42" s="112"/>
      <c r="I42" s="114"/>
      <c r="J42" s="663"/>
      <c r="K42" s="661"/>
      <c r="L42" s="112"/>
      <c r="M42" s="664"/>
    </row>
    <row r="43" spans="1:24" s="70" customFormat="1" ht="56.25" customHeight="1" x14ac:dyDescent="0.4">
      <c r="A43" s="110"/>
      <c r="B43" s="58"/>
      <c r="D43" s="113"/>
      <c r="E43" s="661"/>
      <c r="F43" s="661"/>
      <c r="H43" s="112"/>
      <c r="I43" s="114"/>
      <c r="J43" s="663"/>
      <c r="K43" s="661"/>
      <c r="L43" s="112"/>
      <c r="M43" s="664"/>
    </row>
    <row r="44" spans="1:24" s="70" customFormat="1" ht="14.25" customHeight="1" x14ac:dyDescent="0.4">
      <c r="A44" s="110"/>
      <c r="B44" s="58"/>
      <c r="D44" s="113"/>
      <c r="E44" s="112"/>
      <c r="I44" s="115"/>
    </row>
    <row r="45" spans="1:24" s="55" customFormat="1" ht="15" hidden="1" customHeight="1" x14ac:dyDescent="0.4">
      <c r="A45" s="110"/>
      <c r="B45" s="58"/>
      <c r="D45" s="113"/>
      <c r="E45" s="123"/>
      <c r="F45" s="57"/>
      <c r="I45" s="124"/>
      <c r="J45" s="57"/>
      <c r="K45" s="57"/>
      <c r="M45" s="57"/>
      <c r="O45" s="58"/>
      <c r="P45" s="58"/>
      <c r="Q45" s="58"/>
      <c r="R45" s="58"/>
      <c r="S45" s="58"/>
      <c r="T45" s="58"/>
      <c r="U45" s="58"/>
      <c r="V45" s="58"/>
      <c r="W45" s="58"/>
      <c r="X45" s="58"/>
    </row>
    <row r="46" spans="1:24" s="55" customFormat="1" ht="15" hidden="1" customHeight="1" x14ac:dyDescent="0.4">
      <c r="A46" s="110"/>
      <c r="B46" s="58"/>
      <c r="D46" s="113"/>
      <c r="E46" s="123"/>
      <c r="F46" s="57"/>
      <c r="I46" s="124"/>
      <c r="J46" s="57"/>
      <c r="K46" s="57"/>
      <c r="M46" s="57"/>
      <c r="O46" s="58"/>
      <c r="P46" s="58"/>
      <c r="Q46" s="58"/>
      <c r="R46" s="58"/>
      <c r="S46" s="58"/>
      <c r="T46" s="58"/>
      <c r="U46" s="58"/>
      <c r="V46" s="58"/>
      <c r="W46" s="58"/>
      <c r="X46" s="58"/>
    </row>
    <row r="47" spans="1:24" s="55" customFormat="1" ht="15" hidden="1" customHeight="1" x14ac:dyDescent="0.4">
      <c r="A47" s="110"/>
      <c r="B47" s="58"/>
      <c r="D47" s="113"/>
      <c r="E47" s="123"/>
      <c r="F47" s="57"/>
      <c r="I47" s="124"/>
      <c r="J47" s="57"/>
      <c r="K47" s="57"/>
      <c r="M47" s="57"/>
      <c r="O47" s="58"/>
      <c r="P47" s="58"/>
      <c r="Q47" s="58"/>
      <c r="R47" s="58"/>
      <c r="S47" s="58"/>
      <c r="T47" s="58"/>
      <c r="U47" s="58"/>
      <c r="V47" s="58"/>
      <c r="W47" s="58"/>
      <c r="X47" s="58"/>
    </row>
    <row r="48" spans="1:24" s="55" customFormat="1" ht="15" hidden="1" customHeight="1" x14ac:dyDescent="0.4">
      <c r="A48" s="110"/>
      <c r="B48" s="58"/>
      <c r="D48" s="113"/>
      <c r="E48" s="123"/>
      <c r="F48" s="57"/>
      <c r="I48" s="124"/>
      <c r="J48" s="57"/>
      <c r="K48" s="57"/>
      <c r="M48" s="57"/>
      <c r="O48" s="58"/>
      <c r="P48" s="58"/>
      <c r="Q48" s="58"/>
      <c r="R48" s="58"/>
      <c r="S48" s="58"/>
      <c r="T48" s="58"/>
      <c r="U48" s="58"/>
      <c r="V48" s="58"/>
      <c r="W48" s="58"/>
      <c r="X48" s="58"/>
    </row>
    <row r="49" spans="1:24" s="55" customFormat="1" ht="15" hidden="1" customHeight="1" x14ac:dyDescent="0.4">
      <c r="A49" s="110"/>
      <c r="B49" s="58"/>
      <c r="D49" s="113"/>
      <c r="E49" s="123"/>
      <c r="F49" s="57"/>
      <c r="I49" s="124"/>
      <c r="J49" s="57"/>
      <c r="K49" s="57"/>
      <c r="M49" s="57"/>
      <c r="O49" s="58"/>
      <c r="P49" s="58"/>
      <c r="Q49" s="58"/>
      <c r="R49" s="58"/>
      <c r="S49" s="58"/>
      <c r="T49" s="58"/>
      <c r="U49" s="58"/>
      <c r="V49" s="58"/>
      <c r="W49" s="58"/>
      <c r="X49" s="58"/>
    </row>
    <row r="50" spans="1:24" s="55" customFormat="1" ht="15" hidden="1" customHeight="1" x14ac:dyDescent="0.4">
      <c r="A50" s="110"/>
      <c r="B50" s="58"/>
      <c r="D50" s="113"/>
      <c r="E50" s="123"/>
      <c r="F50" s="57"/>
      <c r="I50" s="124"/>
      <c r="J50" s="57"/>
      <c r="K50" s="57"/>
      <c r="M50" s="57"/>
      <c r="O50" s="58"/>
      <c r="P50" s="58"/>
      <c r="Q50" s="58"/>
      <c r="R50" s="58"/>
      <c r="S50" s="58"/>
      <c r="T50" s="58"/>
      <c r="U50" s="58"/>
      <c r="V50" s="58"/>
      <c r="W50" s="58"/>
      <c r="X50" s="58"/>
    </row>
    <row r="51" spans="1:24" s="55" customFormat="1" ht="15" hidden="1" customHeight="1" x14ac:dyDescent="0.4">
      <c r="A51" s="110"/>
      <c r="B51" s="58"/>
      <c r="D51" s="113"/>
      <c r="E51" s="123"/>
      <c r="F51" s="57"/>
      <c r="I51" s="124"/>
      <c r="J51" s="57"/>
      <c r="K51" s="57"/>
      <c r="M51" s="57"/>
      <c r="O51" s="58"/>
      <c r="P51" s="58"/>
      <c r="Q51" s="58"/>
      <c r="R51" s="58"/>
      <c r="S51" s="58"/>
      <c r="T51" s="58"/>
      <c r="U51" s="58"/>
      <c r="V51" s="58"/>
      <c r="W51" s="58"/>
      <c r="X51" s="58"/>
    </row>
    <row r="52" spans="1:24" s="55" customFormat="1" ht="15" hidden="1" customHeight="1" x14ac:dyDescent="0.4">
      <c r="A52" s="110"/>
      <c r="B52" s="58"/>
      <c r="D52" s="113"/>
      <c r="E52" s="123"/>
      <c r="F52" s="57"/>
      <c r="I52" s="124"/>
      <c r="J52" s="57"/>
      <c r="K52" s="57"/>
      <c r="M52" s="57"/>
      <c r="O52" s="58"/>
      <c r="P52" s="58"/>
      <c r="Q52" s="58"/>
      <c r="R52" s="58"/>
      <c r="S52" s="58"/>
      <c r="T52" s="58"/>
      <c r="U52" s="58"/>
      <c r="V52" s="58"/>
      <c r="W52" s="58"/>
      <c r="X52" s="58"/>
    </row>
    <row r="53" spans="1:24" s="55" customFormat="1" ht="15" hidden="1" customHeight="1" x14ac:dyDescent="0.4">
      <c r="A53" s="110"/>
      <c r="B53" s="58"/>
      <c r="D53" s="113"/>
      <c r="E53" s="123"/>
      <c r="F53" s="57"/>
      <c r="I53" s="124"/>
      <c r="J53" s="57"/>
      <c r="K53" s="57"/>
      <c r="M53" s="57"/>
      <c r="O53" s="58"/>
      <c r="P53" s="58"/>
      <c r="Q53" s="58"/>
      <c r="R53" s="58"/>
      <c r="S53" s="58"/>
      <c r="T53" s="58"/>
      <c r="U53" s="58"/>
      <c r="V53" s="58"/>
      <c r="W53" s="58"/>
      <c r="X53" s="58"/>
    </row>
    <row r="54" spans="1:24" s="55" customFormat="1" ht="15" hidden="1" customHeight="1" x14ac:dyDescent="0.4">
      <c r="A54" s="110"/>
      <c r="B54" s="58"/>
      <c r="D54" s="113"/>
      <c r="E54" s="123"/>
      <c r="F54" s="57"/>
      <c r="I54" s="124"/>
      <c r="J54" s="57"/>
      <c r="K54" s="57"/>
      <c r="M54" s="57"/>
      <c r="O54" s="58"/>
      <c r="P54" s="58"/>
      <c r="Q54" s="58"/>
      <c r="R54" s="58"/>
      <c r="S54" s="58"/>
      <c r="T54" s="58"/>
      <c r="U54" s="58"/>
      <c r="V54" s="58"/>
      <c r="W54" s="58"/>
      <c r="X54" s="58"/>
    </row>
    <row r="55" spans="1:24" s="55" customFormat="1" ht="15" hidden="1" customHeight="1" x14ac:dyDescent="0.4">
      <c r="A55" s="110"/>
      <c r="B55" s="58"/>
      <c r="D55" s="113"/>
      <c r="E55" s="123"/>
      <c r="F55" s="57"/>
      <c r="I55" s="124"/>
      <c r="J55" s="57"/>
      <c r="K55" s="57"/>
      <c r="M55" s="57"/>
      <c r="O55" s="58"/>
      <c r="P55" s="58"/>
      <c r="Q55" s="58"/>
      <c r="R55" s="58"/>
      <c r="S55" s="58"/>
      <c r="T55" s="58"/>
      <c r="U55" s="58"/>
      <c r="V55" s="58"/>
      <c r="W55" s="58"/>
      <c r="X55" s="58"/>
    </row>
    <row r="56" spans="1:24" s="55" customFormat="1" ht="15" hidden="1" customHeight="1" x14ac:dyDescent="0.4">
      <c r="A56" s="110"/>
      <c r="B56" s="58"/>
      <c r="D56" s="113"/>
      <c r="E56" s="123"/>
      <c r="F56" s="57"/>
      <c r="I56" s="124"/>
      <c r="J56" s="57"/>
      <c r="K56" s="57"/>
      <c r="M56" s="57"/>
      <c r="O56" s="58"/>
      <c r="P56" s="58"/>
      <c r="Q56" s="58"/>
      <c r="R56" s="58"/>
      <c r="S56" s="58"/>
      <c r="T56" s="58"/>
      <c r="U56" s="58"/>
      <c r="V56" s="58"/>
      <c r="W56" s="58"/>
      <c r="X56" s="58"/>
    </row>
    <row r="57" spans="1:24" s="57" customFormat="1" ht="15" hidden="1" customHeight="1" x14ac:dyDescent="0.4">
      <c r="A57" s="110"/>
      <c r="B57" s="58"/>
      <c r="C57" s="55"/>
      <c r="D57" s="113"/>
      <c r="E57" s="123"/>
      <c r="G57" s="55"/>
      <c r="H57" s="55"/>
      <c r="I57" s="124"/>
      <c r="L57" s="55"/>
      <c r="N57" s="55"/>
      <c r="O57" s="58"/>
      <c r="P57" s="58"/>
      <c r="Q57" s="58"/>
      <c r="R57" s="58"/>
      <c r="S57" s="58"/>
      <c r="T57" s="58"/>
      <c r="U57" s="58"/>
      <c r="V57" s="58"/>
      <c r="W57" s="58"/>
      <c r="X57" s="58"/>
    </row>
    <row r="58" spans="1:24" s="57" customFormat="1" ht="15" hidden="1" customHeight="1" x14ac:dyDescent="0.4">
      <c r="A58" s="110"/>
      <c r="B58" s="58"/>
      <c r="C58" s="55"/>
      <c r="D58" s="113"/>
      <c r="E58" s="123"/>
      <c r="G58" s="55"/>
      <c r="H58" s="55"/>
      <c r="I58" s="124"/>
      <c r="L58" s="55"/>
      <c r="N58" s="55"/>
      <c r="O58" s="58"/>
      <c r="P58" s="58"/>
      <c r="Q58" s="58"/>
      <c r="R58" s="58"/>
      <c r="S58" s="58"/>
      <c r="T58" s="58"/>
      <c r="U58" s="58"/>
      <c r="V58" s="58"/>
      <c r="W58" s="58"/>
      <c r="X58" s="58"/>
    </row>
    <row r="59" spans="1:24" s="57" customFormat="1" ht="15" hidden="1" customHeight="1" x14ac:dyDescent="0.4">
      <c r="A59" s="110"/>
      <c r="B59" s="58"/>
      <c r="C59" s="55"/>
      <c r="D59" s="113"/>
      <c r="E59" s="123"/>
      <c r="G59" s="55"/>
      <c r="H59" s="55"/>
      <c r="I59" s="124"/>
      <c r="L59" s="55"/>
      <c r="N59" s="55"/>
      <c r="O59" s="58"/>
      <c r="P59" s="58"/>
      <c r="Q59" s="58"/>
      <c r="R59" s="58"/>
      <c r="S59" s="58"/>
      <c r="T59" s="58"/>
      <c r="U59" s="58"/>
      <c r="V59" s="58"/>
      <c r="W59" s="58"/>
      <c r="X59" s="58"/>
    </row>
    <row r="60" spans="1:24" s="57" customFormat="1" ht="15" hidden="1" customHeight="1" x14ac:dyDescent="0.4">
      <c r="A60" s="110"/>
      <c r="B60" s="58"/>
      <c r="C60" s="55"/>
      <c r="D60" s="113"/>
      <c r="E60" s="123"/>
      <c r="G60" s="55"/>
      <c r="H60" s="55"/>
      <c r="I60" s="124"/>
      <c r="L60" s="55"/>
      <c r="N60" s="55"/>
      <c r="O60" s="58"/>
      <c r="P60" s="58"/>
      <c r="Q60" s="58"/>
      <c r="R60" s="58"/>
      <c r="S60" s="58"/>
      <c r="T60" s="58"/>
      <c r="U60" s="58"/>
      <c r="V60" s="58"/>
      <c r="W60" s="58"/>
      <c r="X60" s="58"/>
    </row>
    <row r="61" spans="1:24" s="57" customFormat="1" ht="15" hidden="1" customHeight="1" x14ac:dyDescent="0.4">
      <c r="A61" s="110"/>
      <c r="B61" s="58"/>
      <c r="C61" s="55"/>
      <c r="D61" s="113"/>
      <c r="E61" s="123"/>
      <c r="G61" s="55"/>
      <c r="H61" s="55"/>
      <c r="I61" s="124"/>
      <c r="L61" s="55"/>
      <c r="N61" s="55"/>
      <c r="O61" s="58"/>
      <c r="P61" s="58"/>
      <c r="Q61" s="58"/>
      <c r="R61" s="58"/>
      <c r="S61" s="58"/>
      <c r="T61" s="58"/>
      <c r="U61" s="58"/>
      <c r="V61" s="58"/>
      <c r="W61" s="58"/>
      <c r="X61" s="58"/>
    </row>
    <row r="62" spans="1:24" s="57" customFormat="1" ht="15" hidden="1" customHeight="1" x14ac:dyDescent="0.4">
      <c r="A62" s="110"/>
      <c r="B62" s="58"/>
      <c r="C62" s="55"/>
      <c r="D62" s="113"/>
      <c r="E62" s="123"/>
      <c r="G62" s="55"/>
      <c r="H62" s="55"/>
      <c r="I62" s="124"/>
      <c r="L62" s="55"/>
      <c r="N62" s="55"/>
      <c r="O62" s="58"/>
      <c r="P62" s="58"/>
      <c r="Q62" s="58"/>
      <c r="R62" s="58"/>
      <c r="S62" s="58"/>
      <c r="T62" s="58"/>
      <c r="U62" s="58"/>
      <c r="V62" s="58"/>
      <c r="W62" s="58"/>
      <c r="X62" s="58"/>
    </row>
    <row r="63" spans="1:24" s="57" customFormat="1" ht="15" hidden="1" customHeight="1" x14ac:dyDescent="0.4">
      <c r="A63" s="110"/>
      <c r="B63" s="58"/>
      <c r="C63" s="55"/>
      <c r="D63" s="113"/>
      <c r="E63" s="123"/>
      <c r="G63" s="55"/>
      <c r="H63" s="55"/>
      <c r="I63" s="124"/>
      <c r="L63" s="55"/>
      <c r="N63" s="55"/>
      <c r="O63" s="58"/>
      <c r="P63" s="58"/>
      <c r="Q63" s="58"/>
      <c r="R63" s="58"/>
      <c r="S63" s="58"/>
      <c r="T63" s="58"/>
      <c r="U63" s="58"/>
      <c r="V63" s="58"/>
      <c r="W63" s="58"/>
      <c r="X63" s="58"/>
    </row>
    <row r="64" spans="1:24" s="57" customFormat="1" ht="15" hidden="1" customHeight="1" x14ac:dyDescent="0.4">
      <c r="A64" s="110"/>
      <c r="B64" s="58"/>
      <c r="C64" s="55"/>
      <c r="D64" s="113"/>
      <c r="E64" s="123"/>
      <c r="G64" s="55"/>
      <c r="H64" s="55"/>
      <c r="I64" s="124"/>
      <c r="L64" s="55"/>
      <c r="N64" s="55"/>
      <c r="O64" s="58"/>
      <c r="P64" s="58"/>
      <c r="Q64" s="58"/>
      <c r="R64" s="58"/>
      <c r="S64" s="58"/>
      <c r="T64" s="58"/>
      <c r="U64" s="58"/>
      <c r="V64" s="58"/>
      <c r="W64" s="58"/>
      <c r="X64" s="58"/>
    </row>
    <row r="65" spans="1:24" s="57" customFormat="1" ht="15" hidden="1" customHeight="1" x14ac:dyDescent="0.4">
      <c r="A65" s="110"/>
      <c r="B65" s="58"/>
      <c r="C65" s="55"/>
      <c r="D65" s="113"/>
      <c r="E65" s="123"/>
      <c r="G65" s="55"/>
      <c r="H65" s="55"/>
      <c r="I65" s="124"/>
      <c r="L65" s="55"/>
      <c r="N65" s="55"/>
      <c r="O65" s="58"/>
      <c r="P65" s="58"/>
      <c r="Q65" s="58"/>
      <c r="R65" s="58"/>
      <c r="S65" s="58"/>
      <c r="T65" s="58"/>
      <c r="U65" s="58"/>
      <c r="V65" s="58"/>
      <c r="W65" s="58"/>
      <c r="X65" s="58"/>
    </row>
    <row r="66" spans="1:24" s="57" customFormat="1" ht="15" hidden="1" customHeight="1" x14ac:dyDescent="0.4">
      <c r="A66" s="110"/>
      <c r="B66" s="58"/>
      <c r="C66" s="55"/>
      <c r="D66" s="113"/>
      <c r="E66" s="123"/>
      <c r="G66" s="55"/>
      <c r="H66" s="55"/>
      <c r="I66" s="124"/>
      <c r="L66" s="55"/>
      <c r="N66" s="55"/>
      <c r="O66" s="58"/>
      <c r="P66" s="58"/>
      <c r="Q66" s="58"/>
      <c r="R66" s="58"/>
      <c r="S66" s="58"/>
      <c r="T66" s="58"/>
      <c r="U66" s="58"/>
      <c r="V66" s="58"/>
      <c r="W66" s="58"/>
      <c r="X66" s="58"/>
    </row>
    <row r="67" spans="1:24" s="57" customFormat="1" ht="15" hidden="1" customHeight="1" x14ac:dyDescent="0.4">
      <c r="A67" s="110"/>
      <c r="B67" s="58"/>
      <c r="C67" s="55"/>
      <c r="D67" s="113"/>
      <c r="E67" s="123"/>
      <c r="G67" s="55"/>
      <c r="H67" s="55"/>
      <c r="I67" s="124"/>
      <c r="L67" s="55"/>
      <c r="N67" s="55"/>
      <c r="O67" s="58"/>
      <c r="P67" s="58"/>
      <c r="Q67" s="58"/>
      <c r="R67" s="58"/>
      <c r="S67" s="58"/>
      <c r="T67" s="58"/>
      <c r="U67" s="58"/>
      <c r="V67" s="58"/>
      <c r="W67" s="58"/>
      <c r="X67" s="58"/>
    </row>
    <row r="68" spans="1:24" s="57" customFormat="1" ht="15" hidden="1" customHeight="1" x14ac:dyDescent="0.4">
      <c r="A68" s="110"/>
      <c r="B68" s="58"/>
      <c r="C68" s="55"/>
      <c r="D68" s="113"/>
      <c r="E68" s="123"/>
      <c r="G68" s="55"/>
      <c r="H68" s="55"/>
      <c r="I68" s="124"/>
      <c r="L68" s="55"/>
      <c r="N68" s="55"/>
      <c r="O68" s="58"/>
      <c r="P68" s="58"/>
      <c r="Q68" s="58"/>
      <c r="R68" s="58"/>
      <c r="S68" s="58"/>
      <c r="T68" s="58"/>
      <c r="U68" s="58"/>
      <c r="V68" s="58"/>
      <c r="W68" s="58"/>
      <c r="X68" s="58"/>
    </row>
    <row r="69" spans="1:24" s="57" customFormat="1" ht="15" hidden="1" customHeight="1" x14ac:dyDescent="0.4">
      <c r="A69" s="110"/>
      <c r="B69" s="58"/>
      <c r="C69" s="55"/>
      <c r="D69" s="113"/>
      <c r="E69" s="123"/>
      <c r="G69" s="55"/>
      <c r="H69" s="55"/>
      <c r="I69" s="124"/>
      <c r="L69" s="55"/>
      <c r="N69" s="55"/>
      <c r="O69" s="58"/>
      <c r="P69" s="58"/>
      <c r="Q69" s="58"/>
      <c r="R69" s="58"/>
      <c r="S69" s="58"/>
      <c r="T69" s="58"/>
      <c r="U69" s="58"/>
      <c r="V69" s="58"/>
      <c r="W69" s="58"/>
      <c r="X69" s="58"/>
    </row>
    <row r="70" spans="1:24" s="57" customFormat="1" ht="15" hidden="1" customHeight="1" x14ac:dyDescent="0.4">
      <c r="A70" s="110"/>
      <c r="B70" s="58"/>
      <c r="C70" s="55"/>
      <c r="D70" s="113"/>
      <c r="E70" s="123"/>
      <c r="G70" s="55"/>
      <c r="H70" s="55"/>
      <c r="I70" s="124"/>
      <c r="L70" s="125"/>
      <c r="N70" s="55"/>
      <c r="O70" s="58"/>
      <c r="P70" s="58"/>
      <c r="Q70" s="58"/>
      <c r="R70" s="58"/>
      <c r="S70" s="58"/>
      <c r="T70" s="58"/>
      <c r="U70" s="58"/>
      <c r="V70" s="58"/>
      <c r="W70" s="58"/>
      <c r="X70" s="58"/>
    </row>
    <row r="71" spans="1:24" s="57" customFormat="1" ht="15" hidden="1" customHeight="1" x14ac:dyDescent="0.4">
      <c r="A71" s="110"/>
      <c r="B71" s="58"/>
      <c r="C71" s="55"/>
      <c r="D71" s="113"/>
      <c r="E71" s="123"/>
      <c r="G71" s="55"/>
      <c r="H71" s="55"/>
      <c r="I71" s="124"/>
      <c r="L71" s="125"/>
      <c r="N71" s="55"/>
      <c r="O71" s="58"/>
      <c r="P71" s="58"/>
      <c r="Q71" s="58"/>
      <c r="R71" s="58"/>
      <c r="S71" s="58"/>
      <c r="T71" s="58"/>
      <c r="U71" s="58"/>
      <c r="V71" s="58"/>
      <c r="W71" s="58"/>
      <c r="X71" s="58"/>
    </row>
    <row r="72" spans="1:24" s="57" customFormat="1" ht="15" hidden="1" customHeight="1" x14ac:dyDescent="0.4">
      <c r="A72" s="110"/>
      <c r="B72" s="58"/>
      <c r="C72" s="55"/>
      <c r="D72" s="113"/>
      <c r="E72" s="123"/>
      <c r="G72" s="55"/>
      <c r="H72" s="55"/>
      <c r="I72" s="124"/>
      <c r="L72" s="125"/>
      <c r="N72" s="55"/>
      <c r="O72" s="58"/>
      <c r="P72" s="58"/>
      <c r="Q72" s="58"/>
      <c r="R72" s="58"/>
      <c r="S72" s="58"/>
      <c r="T72" s="58"/>
      <c r="U72" s="58"/>
      <c r="V72" s="58"/>
      <c r="W72" s="58"/>
      <c r="X72" s="58"/>
    </row>
    <row r="73" spans="1:24" s="110" customFormat="1" ht="15" hidden="1" customHeight="1" x14ac:dyDescent="0.4">
      <c r="B73" s="58"/>
      <c r="C73" s="55"/>
      <c r="D73" s="113"/>
      <c r="E73" s="123"/>
      <c r="F73" s="57"/>
      <c r="G73" s="55"/>
      <c r="H73" s="55"/>
      <c r="I73" s="124"/>
      <c r="J73" s="57"/>
      <c r="K73" s="57"/>
      <c r="L73" s="125"/>
      <c r="M73" s="57"/>
      <c r="N73" s="55"/>
      <c r="O73" s="58"/>
      <c r="P73" s="58"/>
      <c r="Q73" s="58"/>
      <c r="R73" s="58"/>
      <c r="S73" s="58"/>
      <c r="T73" s="58"/>
      <c r="U73" s="58"/>
      <c r="V73" s="58"/>
      <c r="W73" s="58"/>
      <c r="X73" s="58"/>
    </row>
    <row r="74" spans="1:24" s="110" customFormat="1" ht="15" hidden="1" customHeight="1" x14ac:dyDescent="0.4">
      <c r="B74" s="58"/>
      <c r="C74" s="55"/>
      <c r="D74" s="113"/>
      <c r="E74" s="123"/>
      <c r="F74" s="57"/>
      <c r="G74" s="55"/>
      <c r="H74" s="55"/>
      <c r="I74" s="124"/>
      <c r="J74" s="57"/>
      <c r="K74" s="57"/>
      <c r="L74" s="125"/>
      <c r="M74" s="57"/>
      <c r="N74" s="55"/>
      <c r="O74" s="58"/>
      <c r="P74" s="58"/>
      <c r="Q74" s="58"/>
      <c r="R74" s="58"/>
      <c r="S74" s="58"/>
      <c r="T74" s="58"/>
      <c r="U74" s="58"/>
      <c r="V74" s="58"/>
      <c r="W74" s="58"/>
      <c r="X74" s="58"/>
    </row>
    <row r="75" spans="1:24" s="110" customFormat="1" ht="15" hidden="1" customHeight="1" x14ac:dyDescent="0.4">
      <c r="B75" s="58"/>
      <c r="C75" s="55"/>
      <c r="D75" s="113"/>
      <c r="E75" s="123"/>
      <c r="F75" s="57"/>
      <c r="G75" s="55"/>
      <c r="H75" s="55"/>
      <c r="I75" s="124"/>
      <c r="J75" s="57"/>
      <c r="K75" s="57"/>
      <c r="L75" s="125"/>
      <c r="M75" s="57"/>
      <c r="N75" s="55"/>
      <c r="O75" s="58"/>
      <c r="P75" s="58"/>
      <c r="Q75" s="58"/>
      <c r="R75" s="58"/>
      <c r="S75" s="58"/>
      <c r="T75" s="58"/>
      <c r="U75" s="58"/>
      <c r="V75" s="58"/>
      <c r="W75" s="58"/>
      <c r="X75" s="58"/>
    </row>
    <row r="76" spans="1:24" s="110" customFormat="1" ht="15" hidden="1" customHeight="1" x14ac:dyDescent="0.4">
      <c r="B76" s="58"/>
      <c r="C76" s="55"/>
      <c r="D76" s="113"/>
      <c r="E76" s="123"/>
      <c r="F76" s="57"/>
      <c r="G76" s="55"/>
      <c r="H76" s="55"/>
      <c r="I76" s="124"/>
      <c r="J76" s="57"/>
      <c r="K76" s="57"/>
      <c r="L76" s="125"/>
      <c r="M76" s="57"/>
      <c r="N76" s="55"/>
      <c r="O76" s="58"/>
      <c r="P76" s="58"/>
      <c r="Q76" s="58"/>
      <c r="R76" s="58"/>
      <c r="S76" s="58"/>
      <c r="T76" s="58"/>
      <c r="U76" s="58"/>
      <c r="V76" s="58"/>
      <c r="W76" s="58"/>
      <c r="X76" s="58"/>
    </row>
    <row r="77" spans="1:24" s="110" customFormat="1" ht="15" hidden="1" customHeight="1" x14ac:dyDescent="0.4">
      <c r="B77" s="58"/>
      <c r="C77" s="55"/>
      <c r="D77" s="113"/>
      <c r="E77" s="123"/>
      <c r="F77" s="57"/>
      <c r="G77" s="55"/>
      <c r="H77" s="55"/>
      <c r="I77" s="124"/>
      <c r="J77" s="57"/>
      <c r="K77" s="57"/>
      <c r="L77" s="125"/>
      <c r="M77" s="57"/>
      <c r="N77" s="55"/>
      <c r="O77" s="58"/>
      <c r="P77" s="58"/>
      <c r="Q77" s="58"/>
      <c r="R77" s="58"/>
      <c r="S77" s="58"/>
      <c r="T77" s="58"/>
      <c r="U77" s="58"/>
      <c r="V77" s="58"/>
      <c r="W77" s="58"/>
      <c r="X77" s="58"/>
    </row>
    <row r="78" spans="1:24" s="110" customFormat="1" ht="15" hidden="1" customHeight="1" x14ac:dyDescent="0.4">
      <c r="B78" s="58"/>
      <c r="C78" s="55"/>
      <c r="D78" s="113"/>
      <c r="E78" s="123"/>
      <c r="F78" s="57"/>
      <c r="G78" s="55"/>
      <c r="H78" s="55"/>
      <c r="I78" s="124"/>
      <c r="J78" s="57"/>
      <c r="K78" s="57"/>
      <c r="L78" s="125"/>
      <c r="M78" s="57"/>
      <c r="N78" s="55"/>
      <c r="O78" s="58"/>
      <c r="P78" s="58"/>
      <c r="Q78" s="58"/>
      <c r="R78" s="58"/>
      <c r="S78" s="58"/>
      <c r="T78" s="58"/>
      <c r="U78" s="58"/>
      <c r="V78" s="58"/>
      <c r="W78" s="58"/>
      <c r="X78" s="58"/>
    </row>
    <row r="79" spans="1:24" s="110" customFormat="1" ht="15" hidden="1" customHeight="1" x14ac:dyDescent="0.4">
      <c r="B79" s="58"/>
      <c r="C79" s="55"/>
      <c r="D79" s="113"/>
      <c r="E79" s="123"/>
      <c r="F79" s="57"/>
      <c r="G79" s="55"/>
      <c r="H79" s="55"/>
      <c r="I79" s="124"/>
      <c r="J79" s="57"/>
      <c r="K79" s="57"/>
      <c r="L79" s="125"/>
      <c r="M79" s="57"/>
      <c r="N79" s="55"/>
      <c r="O79" s="58"/>
      <c r="P79" s="58"/>
      <c r="Q79" s="58"/>
      <c r="R79" s="58"/>
      <c r="S79" s="58"/>
      <c r="T79" s="58"/>
      <c r="U79" s="58"/>
      <c r="V79" s="58"/>
      <c r="W79" s="58"/>
      <c r="X79" s="58"/>
    </row>
    <row r="80" spans="1:24" s="110" customFormat="1" ht="15" hidden="1" customHeight="1" x14ac:dyDescent="0.4">
      <c r="B80" s="58"/>
      <c r="C80" s="55"/>
      <c r="D80" s="113"/>
      <c r="E80" s="123"/>
      <c r="F80" s="57"/>
      <c r="G80" s="55"/>
      <c r="H80" s="55"/>
      <c r="I80" s="124"/>
      <c r="J80" s="57"/>
      <c r="K80" s="57"/>
      <c r="L80" s="125"/>
      <c r="M80" s="57"/>
      <c r="N80" s="55"/>
      <c r="O80" s="58"/>
      <c r="P80" s="58"/>
      <c r="Q80" s="58"/>
      <c r="R80" s="58"/>
      <c r="S80" s="58"/>
      <c r="T80" s="58"/>
      <c r="U80" s="58"/>
      <c r="V80" s="58"/>
      <c r="W80" s="58"/>
      <c r="X80" s="58"/>
    </row>
    <row r="81" spans="2:24" s="110" customFormat="1" ht="15" hidden="1" customHeight="1" x14ac:dyDescent="0.4">
      <c r="B81" s="58"/>
      <c r="C81" s="55"/>
      <c r="D81" s="113"/>
      <c r="E81" s="123"/>
      <c r="F81" s="57"/>
      <c r="G81" s="55"/>
      <c r="H81" s="55"/>
      <c r="I81" s="124"/>
      <c r="J81" s="57"/>
      <c r="K81" s="57"/>
      <c r="L81" s="125"/>
      <c r="M81" s="57"/>
      <c r="N81" s="55"/>
      <c r="O81" s="58"/>
      <c r="P81" s="58"/>
      <c r="Q81" s="58"/>
      <c r="R81" s="58"/>
      <c r="S81" s="58"/>
      <c r="T81" s="58"/>
      <c r="U81" s="58"/>
      <c r="V81" s="58"/>
      <c r="W81" s="58"/>
      <c r="X81" s="58"/>
    </row>
    <row r="82" spans="2:24" s="110" customFormat="1" ht="15" hidden="1" customHeight="1" x14ac:dyDescent="0.4">
      <c r="B82" s="58"/>
      <c r="C82" s="55"/>
      <c r="D82" s="113"/>
      <c r="E82" s="123"/>
      <c r="F82" s="57"/>
      <c r="G82" s="55"/>
      <c r="H82" s="55"/>
      <c r="I82" s="124"/>
      <c r="J82" s="57"/>
      <c r="K82" s="57"/>
      <c r="L82" s="125"/>
      <c r="M82" s="57"/>
      <c r="N82" s="55"/>
      <c r="O82" s="58"/>
      <c r="P82" s="58"/>
      <c r="Q82" s="58"/>
      <c r="R82" s="58"/>
      <c r="S82" s="58"/>
      <c r="T82" s="58"/>
      <c r="U82" s="58"/>
      <c r="V82" s="58"/>
      <c r="W82" s="58"/>
      <c r="X82" s="58"/>
    </row>
    <row r="83" spans="2:24" s="110" customFormat="1" ht="15" hidden="1" customHeight="1" x14ac:dyDescent="0.4">
      <c r="B83" s="58"/>
      <c r="C83" s="55"/>
      <c r="D83" s="113"/>
      <c r="E83" s="123"/>
      <c r="F83" s="57"/>
      <c r="G83" s="55"/>
      <c r="H83" s="55"/>
      <c r="I83" s="124"/>
      <c r="J83" s="57"/>
      <c r="K83" s="57"/>
      <c r="L83" s="125"/>
      <c r="M83" s="57"/>
      <c r="N83" s="55"/>
      <c r="O83" s="58"/>
      <c r="P83" s="58"/>
      <c r="Q83" s="58"/>
      <c r="R83" s="58"/>
      <c r="S83" s="58"/>
      <c r="T83" s="58"/>
      <c r="U83" s="58"/>
      <c r="V83" s="58"/>
      <c r="W83" s="58"/>
      <c r="X83" s="58"/>
    </row>
    <row r="84" spans="2:24" s="110" customFormat="1" ht="15" hidden="1" customHeight="1" x14ac:dyDescent="0.4">
      <c r="B84" s="58"/>
      <c r="C84" s="55"/>
      <c r="D84" s="113"/>
      <c r="E84" s="123"/>
      <c r="F84" s="57"/>
      <c r="G84" s="55"/>
      <c r="H84" s="55"/>
      <c r="I84" s="124"/>
      <c r="J84" s="57"/>
      <c r="K84" s="57"/>
      <c r="L84" s="125"/>
      <c r="M84" s="57"/>
      <c r="N84" s="55"/>
      <c r="O84" s="58"/>
      <c r="P84" s="58"/>
      <c r="Q84" s="58"/>
      <c r="R84" s="58"/>
      <c r="S84" s="58"/>
      <c r="T84" s="58"/>
      <c r="U84" s="58"/>
      <c r="V84" s="58"/>
      <c r="W84" s="58"/>
      <c r="X84" s="58"/>
    </row>
    <row r="85" spans="2:24" s="110" customFormat="1" ht="15" hidden="1" customHeight="1" x14ac:dyDescent="0.4">
      <c r="B85" s="58"/>
      <c r="C85" s="55"/>
      <c r="D85" s="113"/>
      <c r="E85" s="123"/>
      <c r="F85" s="57"/>
      <c r="G85" s="55"/>
      <c r="H85" s="55"/>
      <c r="I85" s="124"/>
      <c r="J85" s="57"/>
      <c r="K85" s="57"/>
      <c r="L85" s="125"/>
      <c r="M85" s="57"/>
      <c r="N85" s="55"/>
      <c r="O85" s="58"/>
      <c r="P85" s="58"/>
      <c r="Q85" s="58"/>
      <c r="R85" s="58"/>
      <c r="S85" s="58"/>
      <c r="T85" s="58"/>
      <c r="U85" s="58"/>
      <c r="V85" s="58"/>
      <c r="W85" s="58"/>
      <c r="X85" s="58"/>
    </row>
    <row r="86" spans="2:24" s="110" customFormat="1" ht="15" hidden="1" customHeight="1" x14ac:dyDescent="0.4">
      <c r="B86" s="58"/>
      <c r="C86" s="55"/>
      <c r="D86" s="113"/>
      <c r="E86" s="123"/>
      <c r="F86" s="57"/>
      <c r="G86" s="55"/>
      <c r="H86" s="55"/>
      <c r="I86" s="124"/>
      <c r="J86" s="57"/>
      <c r="K86" s="57"/>
      <c r="L86" s="125"/>
      <c r="M86" s="57"/>
      <c r="N86" s="55"/>
      <c r="O86" s="58"/>
      <c r="P86" s="58"/>
      <c r="Q86" s="58"/>
      <c r="R86" s="58"/>
      <c r="S86" s="58"/>
      <c r="T86" s="58"/>
      <c r="U86" s="58"/>
      <c r="V86" s="58"/>
      <c r="W86" s="58"/>
      <c r="X86" s="58"/>
    </row>
    <row r="87" spans="2:24" s="110" customFormat="1" ht="15" hidden="1" customHeight="1" x14ac:dyDescent="0.4">
      <c r="B87" s="58"/>
      <c r="C87" s="55"/>
      <c r="D87" s="113"/>
      <c r="E87" s="123"/>
      <c r="F87" s="57"/>
      <c r="G87" s="55"/>
      <c r="H87" s="55"/>
      <c r="I87" s="124"/>
      <c r="J87" s="57"/>
      <c r="K87" s="57"/>
      <c r="L87" s="125"/>
      <c r="M87" s="57"/>
      <c r="N87" s="55"/>
      <c r="O87" s="58"/>
      <c r="P87" s="58"/>
      <c r="Q87" s="58"/>
      <c r="R87" s="58"/>
      <c r="S87" s="58"/>
      <c r="T87" s="58"/>
      <c r="U87" s="58"/>
      <c r="V87" s="58"/>
      <c r="W87" s="58"/>
      <c r="X87" s="58"/>
    </row>
    <row r="88" spans="2:24" s="110" customFormat="1" ht="15" hidden="1" customHeight="1" x14ac:dyDescent="0.4">
      <c r="B88" s="58"/>
      <c r="C88" s="55"/>
      <c r="D88" s="113"/>
      <c r="E88" s="123"/>
      <c r="F88" s="57"/>
      <c r="G88" s="55"/>
      <c r="H88" s="55"/>
      <c r="I88" s="124"/>
      <c r="J88" s="57"/>
      <c r="K88" s="57"/>
      <c r="L88" s="125"/>
      <c r="M88" s="57"/>
      <c r="N88" s="55"/>
      <c r="O88" s="58"/>
      <c r="P88" s="58"/>
      <c r="Q88" s="58"/>
      <c r="R88" s="58"/>
      <c r="S88" s="58"/>
      <c r="T88" s="58"/>
      <c r="U88" s="58"/>
      <c r="V88" s="58"/>
      <c r="W88" s="58"/>
      <c r="X88" s="58"/>
    </row>
    <row r="89" spans="2:24" s="110" customFormat="1" ht="15" hidden="1" customHeight="1" x14ac:dyDescent="0.4">
      <c r="B89" s="58"/>
      <c r="C89" s="55"/>
      <c r="D89" s="113"/>
      <c r="E89" s="123"/>
      <c r="F89" s="57"/>
      <c r="G89" s="55"/>
      <c r="H89" s="55"/>
      <c r="I89" s="124"/>
      <c r="J89" s="57"/>
      <c r="K89" s="57"/>
      <c r="L89" s="125"/>
      <c r="M89" s="57"/>
      <c r="N89" s="55"/>
      <c r="O89" s="58"/>
      <c r="P89" s="58"/>
      <c r="Q89" s="58"/>
      <c r="R89" s="58"/>
      <c r="S89" s="58"/>
      <c r="T89" s="58"/>
      <c r="U89" s="58"/>
      <c r="V89" s="58"/>
      <c r="W89" s="58"/>
      <c r="X89" s="58"/>
    </row>
    <row r="90" spans="2:24" s="110" customFormat="1" ht="15" hidden="1" customHeight="1" x14ac:dyDescent="0.4">
      <c r="B90" s="58"/>
      <c r="C90" s="55"/>
      <c r="D90" s="113"/>
      <c r="E90" s="123"/>
      <c r="F90" s="57"/>
      <c r="G90" s="55"/>
      <c r="H90" s="55"/>
      <c r="I90" s="124"/>
      <c r="J90" s="57"/>
      <c r="K90" s="57"/>
      <c r="L90" s="125"/>
      <c r="M90" s="57"/>
      <c r="N90" s="55"/>
      <c r="O90" s="58"/>
      <c r="P90" s="58"/>
      <c r="Q90" s="58"/>
      <c r="R90" s="58"/>
      <c r="S90" s="58"/>
      <c r="T90" s="58"/>
      <c r="U90" s="58"/>
      <c r="V90" s="58"/>
      <c r="W90" s="58"/>
      <c r="X90" s="58"/>
    </row>
    <row r="91" spans="2:24" s="110" customFormat="1" ht="15" hidden="1" customHeight="1" x14ac:dyDescent="0.4">
      <c r="B91" s="58"/>
      <c r="C91" s="55"/>
      <c r="D91" s="113"/>
      <c r="E91" s="123"/>
      <c r="F91" s="57"/>
      <c r="G91" s="55"/>
      <c r="H91" s="55"/>
      <c r="I91" s="124"/>
      <c r="J91" s="57"/>
      <c r="K91" s="57"/>
      <c r="L91" s="125"/>
      <c r="M91" s="57"/>
      <c r="N91" s="55"/>
      <c r="O91" s="58"/>
      <c r="P91" s="58"/>
      <c r="Q91" s="58"/>
      <c r="R91" s="58"/>
      <c r="S91" s="58"/>
      <c r="T91" s="58"/>
      <c r="U91" s="58"/>
      <c r="V91" s="58"/>
      <c r="W91" s="58"/>
      <c r="X91" s="58"/>
    </row>
    <row r="92" spans="2:24" s="110" customFormat="1" ht="15" hidden="1" customHeight="1" x14ac:dyDescent="0.4">
      <c r="B92" s="58"/>
      <c r="C92" s="55"/>
      <c r="D92" s="113"/>
      <c r="E92" s="123"/>
      <c r="F92" s="57"/>
      <c r="G92" s="55"/>
      <c r="H92" s="55"/>
      <c r="I92" s="124"/>
      <c r="J92" s="57"/>
      <c r="K92" s="57"/>
      <c r="L92" s="125"/>
      <c r="M92" s="57"/>
      <c r="N92" s="55"/>
      <c r="O92" s="58"/>
      <c r="P92" s="58"/>
      <c r="Q92" s="58"/>
      <c r="R92" s="58"/>
      <c r="S92" s="58"/>
      <c r="T92" s="58"/>
      <c r="U92" s="58"/>
      <c r="V92" s="58"/>
      <c r="W92" s="58"/>
      <c r="X92" s="58"/>
    </row>
    <row r="93" spans="2:24" s="110" customFormat="1" ht="15" hidden="1" customHeight="1" x14ac:dyDescent="0.4">
      <c r="B93" s="58"/>
      <c r="C93" s="55"/>
      <c r="D93" s="113"/>
      <c r="E93" s="123"/>
      <c r="F93" s="57"/>
      <c r="G93" s="55"/>
      <c r="H93" s="55"/>
      <c r="I93" s="124"/>
      <c r="J93" s="57"/>
      <c r="K93" s="57"/>
      <c r="L93" s="125"/>
      <c r="M93" s="57"/>
      <c r="N93" s="55"/>
      <c r="O93" s="58"/>
      <c r="P93" s="58"/>
      <c r="Q93" s="58"/>
      <c r="R93" s="58"/>
      <c r="S93" s="58"/>
      <c r="T93" s="58"/>
      <c r="U93" s="58"/>
      <c r="V93" s="58"/>
      <c r="W93" s="58"/>
      <c r="X93" s="58"/>
    </row>
    <row r="94" spans="2:24" s="110" customFormat="1" ht="15" hidden="1" customHeight="1" x14ac:dyDescent="0.4">
      <c r="B94" s="58"/>
      <c r="C94" s="55"/>
      <c r="D94" s="113"/>
      <c r="E94" s="123"/>
      <c r="F94" s="57"/>
      <c r="G94" s="55"/>
      <c r="H94" s="55"/>
      <c r="I94" s="124"/>
      <c r="J94" s="57"/>
      <c r="K94" s="57"/>
      <c r="L94" s="125"/>
      <c r="M94" s="57"/>
      <c r="N94" s="55"/>
      <c r="O94" s="58"/>
      <c r="P94" s="58"/>
      <c r="Q94" s="58"/>
      <c r="R94" s="58"/>
      <c r="S94" s="58"/>
      <c r="T94" s="58"/>
      <c r="U94" s="58"/>
      <c r="V94" s="58"/>
      <c r="W94" s="58"/>
      <c r="X94" s="58"/>
    </row>
    <row r="95" spans="2:24" s="110" customFormat="1" ht="15" hidden="1" customHeight="1" x14ac:dyDescent="0.4">
      <c r="B95" s="58"/>
      <c r="C95" s="55"/>
      <c r="D95" s="113"/>
      <c r="E95" s="123"/>
      <c r="F95" s="57"/>
      <c r="G95" s="55"/>
      <c r="H95" s="55"/>
      <c r="I95" s="124"/>
      <c r="J95" s="57"/>
      <c r="K95" s="57"/>
      <c r="L95" s="125"/>
      <c r="M95" s="57"/>
      <c r="N95" s="55"/>
      <c r="O95" s="58"/>
      <c r="P95" s="58"/>
      <c r="Q95" s="58"/>
      <c r="R95" s="58"/>
      <c r="S95" s="58"/>
      <c r="T95" s="58"/>
      <c r="U95" s="58"/>
      <c r="V95" s="58"/>
      <c r="W95" s="58"/>
      <c r="X95" s="58"/>
    </row>
    <row r="96" spans="2:24" s="110" customFormat="1" ht="15" hidden="1" customHeight="1" x14ac:dyDescent="0.4">
      <c r="B96" s="58"/>
      <c r="C96" s="55"/>
      <c r="D96" s="113"/>
      <c r="E96" s="123"/>
      <c r="F96" s="57"/>
      <c r="G96" s="55"/>
      <c r="H96" s="55"/>
      <c r="I96" s="124"/>
      <c r="J96" s="57"/>
      <c r="K96" s="57"/>
      <c r="L96" s="125"/>
      <c r="M96" s="57"/>
      <c r="N96" s="55"/>
      <c r="O96" s="58"/>
      <c r="P96" s="58"/>
      <c r="Q96" s="58"/>
      <c r="R96" s="58"/>
      <c r="S96" s="58"/>
      <c r="T96" s="58"/>
      <c r="U96" s="58"/>
      <c r="V96" s="58"/>
      <c r="W96" s="58"/>
      <c r="X96" s="58"/>
    </row>
    <row r="97" spans="2:24" s="110" customFormat="1" ht="15" hidden="1" customHeight="1" x14ac:dyDescent="0.4">
      <c r="B97" s="58"/>
      <c r="C97" s="55"/>
      <c r="D97" s="113"/>
      <c r="E97" s="123"/>
      <c r="F97" s="57"/>
      <c r="G97" s="55"/>
      <c r="H97" s="55"/>
      <c r="I97" s="124"/>
      <c r="J97" s="57"/>
      <c r="K97" s="57"/>
      <c r="L97" s="125"/>
      <c r="M97" s="57"/>
      <c r="N97" s="55"/>
      <c r="O97" s="58"/>
      <c r="P97" s="58"/>
      <c r="Q97" s="58"/>
      <c r="R97" s="58"/>
      <c r="S97" s="58"/>
      <c r="T97" s="58"/>
      <c r="U97" s="58"/>
      <c r="V97" s="58"/>
      <c r="W97" s="58"/>
      <c r="X97" s="58"/>
    </row>
    <row r="98" spans="2:24" s="110" customFormat="1" ht="15" hidden="1" customHeight="1" x14ac:dyDescent="0.4">
      <c r="B98" s="58"/>
      <c r="C98" s="55"/>
      <c r="D98" s="113"/>
      <c r="E98" s="123"/>
      <c r="F98" s="57"/>
      <c r="G98" s="55"/>
      <c r="H98" s="55"/>
      <c r="I98" s="124"/>
      <c r="J98" s="57"/>
      <c r="K98" s="57"/>
      <c r="L98" s="125"/>
      <c r="M98" s="57"/>
      <c r="N98" s="55"/>
      <c r="O98" s="58"/>
      <c r="P98" s="58"/>
      <c r="Q98" s="58"/>
      <c r="R98" s="58"/>
      <c r="S98" s="58"/>
      <c r="T98" s="58"/>
      <c r="U98" s="58"/>
      <c r="V98" s="58"/>
      <c r="W98" s="58"/>
      <c r="X98" s="58"/>
    </row>
    <row r="99" spans="2:24" s="110" customFormat="1" ht="15" hidden="1" customHeight="1" x14ac:dyDescent="0.4">
      <c r="B99" s="58"/>
      <c r="C99" s="55"/>
      <c r="D99" s="113"/>
      <c r="E99" s="123"/>
      <c r="F99" s="57"/>
      <c r="G99" s="55"/>
      <c r="H99" s="55"/>
      <c r="I99" s="124"/>
      <c r="J99" s="57"/>
      <c r="K99" s="57"/>
      <c r="L99" s="125"/>
      <c r="M99" s="57"/>
      <c r="N99" s="55"/>
      <c r="O99" s="58"/>
      <c r="P99" s="58"/>
      <c r="Q99" s="58"/>
      <c r="R99" s="58"/>
      <c r="S99" s="58"/>
      <c r="T99" s="58"/>
      <c r="U99" s="58"/>
      <c r="V99" s="58"/>
      <c r="W99" s="58"/>
      <c r="X99" s="58"/>
    </row>
    <row r="100" spans="2:24" s="110" customFormat="1" ht="15" hidden="1" customHeight="1" x14ac:dyDescent="0.4">
      <c r="B100" s="58"/>
      <c r="C100" s="55"/>
      <c r="D100" s="113"/>
      <c r="E100" s="123"/>
      <c r="F100" s="57"/>
      <c r="G100" s="55"/>
      <c r="H100" s="55"/>
      <c r="I100" s="124"/>
      <c r="J100" s="57"/>
      <c r="K100" s="57"/>
      <c r="L100" s="125"/>
      <c r="M100" s="57"/>
      <c r="N100" s="55"/>
      <c r="O100" s="58"/>
      <c r="P100" s="58"/>
      <c r="Q100" s="58"/>
      <c r="R100" s="58"/>
      <c r="S100" s="58"/>
      <c r="T100" s="58"/>
      <c r="U100" s="58"/>
      <c r="V100" s="58"/>
      <c r="W100" s="58"/>
      <c r="X100" s="58"/>
    </row>
    <row r="101" spans="2:24" s="110" customFormat="1" ht="15" hidden="1" customHeight="1" x14ac:dyDescent="0.4">
      <c r="B101" s="58"/>
      <c r="C101" s="55"/>
      <c r="D101" s="113"/>
      <c r="E101" s="123"/>
      <c r="F101" s="57"/>
      <c r="G101" s="55"/>
      <c r="H101" s="55"/>
      <c r="I101" s="124"/>
      <c r="J101" s="57"/>
      <c r="K101" s="57"/>
      <c r="L101" s="125"/>
      <c r="M101" s="57"/>
      <c r="N101" s="55"/>
      <c r="O101" s="58"/>
      <c r="P101" s="58"/>
      <c r="Q101" s="58"/>
      <c r="R101" s="58"/>
      <c r="S101" s="58"/>
      <c r="T101" s="58"/>
      <c r="U101" s="58"/>
      <c r="V101" s="58"/>
      <c r="W101" s="58"/>
      <c r="X101" s="58"/>
    </row>
    <row r="102" spans="2:24" s="110" customFormat="1" ht="15" hidden="1" customHeight="1" x14ac:dyDescent="0.4">
      <c r="B102" s="58"/>
      <c r="C102" s="55"/>
      <c r="D102" s="113"/>
      <c r="E102" s="123"/>
      <c r="F102" s="57"/>
      <c r="G102" s="55"/>
      <c r="H102" s="55"/>
      <c r="I102" s="124"/>
      <c r="J102" s="57"/>
      <c r="K102" s="57"/>
      <c r="L102" s="125"/>
      <c r="M102" s="57"/>
      <c r="N102" s="55"/>
      <c r="O102" s="58"/>
      <c r="P102" s="58"/>
      <c r="Q102" s="58"/>
      <c r="R102" s="58"/>
      <c r="S102" s="58"/>
      <c r="T102" s="58"/>
      <c r="U102" s="58"/>
      <c r="V102" s="58"/>
      <c r="W102" s="58"/>
      <c r="X102" s="58"/>
    </row>
    <row r="103" spans="2:24" s="110" customFormat="1" ht="15" hidden="1" customHeight="1" x14ac:dyDescent="0.4">
      <c r="B103" s="58"/>
      <c r="C103" s="55"/>
      <c r="D103" s="113"/>
      <c r="E103" s="123"/>
      <c r="F103" s="57"/>
      <c r="G103" s="55"/>
      <c r="H103" s="55"/>
      <c r="I103" s="124"/>
      <c r="J103" s="57"/>
      <c r="K103" s="57"/>
      <c r="L103" s="125"/>
      <c r="M103" s="57"/>
      <c r="N103" s="55"/>
      <c r="O103" s="58"/>
      <c r="P103" s="58"/>
      <c r="Q103" s="58"/>
      <c r="R103" s="58"/>
      <c r="S103" s="58"/>
      <c r="T103" s="58"/>
      <c r="U103" s="58"/>
      <c r="V103" s="58"/>
      <c r="W103" s="58"/>
      <c r="X103" s="58"/>
    </row>
    <row r="104" spans="2:24" s="110" customFormat="1" ht="15" hidden="1" customHeight="1" x14ac:dyDescent="0.4">
      <c r="B104" s="58"/>
      <c r="C104" s="55"/>
      <c r="D104" s="113"/>
      <c r="E104" s="123"/>
      <c r="F104" s="57"/>
      <c r="G104" s="55"/>
      <c r="H104" s="55"/>
      <c r="I104" s="124"/>
      <c r="J104" s="57"/>
      <c r="K104" s="57"/>
      <c r="L104" s="125"/>
      <c r="M104" s="57"/>
      <c r="N104" s="55"/>
      <c r="O104" s="58"/>
      <c r="P104" s="58"/>
      <c r="Q104" s="58"/>
      <c r="R104" s="58"/>
      <c r="S104" s="58"/>
      <c r="T104" s="58"/>
      <c r="U104" s="58"/>
      <c r="V104" s="58"/>
      <c r="W104" s="58"/>
      <c r="X104" s="58"/>
    </row>
    <row r="105" spans="2:24" s="110" customFormat="1" ht="15" hidden="1" customHeight="1" x14ac:dyDescent="0.4">
      <c r="B105" s="58"/>
      <c r="C105" s="55"/>
      <c r="D105" s="113"/>
      <c r="E105" s="123"/>
      <c r="F105" s="57"/>
      <c r="G105" s="55"/>
      <c r="H105" s="55"/>
      <c r="I105" s="124"/>
      <c r="J105" s="57"/>
      <c r="K105" s="57"/>
      <c r="L105" s="125"/>
      <c r="M105" s="57"/>
      <c r="N105" s="55"/>
      <c r="O105" s="58"/>
      <c r="P105" s="58"/>
      <c r="Q105" s="58"/>
      <c r="R105" s="58"/>
      <c r="S105" s="58"/>
      <c r="T105" s="58"/>
      <c r="U105" s="58"/>
      <c r="V105" s="58"/>
      <c r="W105" s="58"/>
      <c r="X105" s="58"/>
    </row>
    <row r="106" spans="2:24" s="110" customFormat="1" ht="15" hidden="1" customHeight="1" x14ac:dyDescent="0.4">
      <c r="B106" s="58"/>
      <c r="C106" s="55"/>
      <c r="D106" s="113"/>
      <c r="E106" s="123"/>
      <c r="F106" s="57"/>
      <c r="G106" s="55"/>
      <c r="H106" s="55"/>
      <c r="I106" s="124"/>
      <c r="J106" s="57"/>
      <c r="K106" s="57"/>
      <c r="L106" s="125"/>
      <c r="M106" s="57"/>
      <c r="N106" s="55"/>
      <c r="O106" s="58"/>
      <c r="P106" s="58"/>
      <c r="Q106" s="58"/>
      <c r="R106" s="58"/>
      <c r="S106" s="58"/>
      <c r="T106" s="58"/>
      <c r="U106" s="58"/>
      <c r="V106" s="58"/>
      <c r="W106" s="58"/>
      <c r="X106" s="58"/>
    </row>
    <row r="107" spans="2:24" s="110" customFormat="1" ht="15" hidden="1" customHeight="1" x14ac:dyDescent="0.4">
      <c r="B107" s="58"/>
      <c r="C107" s="55"/>
      <c r="D107" s="113"/>
      <c r="E107" s="123"/>
      <c r="F107" s="57"/>
      <c r="G107" s="55"/>
      <c r="H107" s="55"/>
      <c r="I107" s="124"/>
      <c r="J107" s="57"/>
      <c r="K107" s="57"/>
      <c r="L107" s="125"/>
      <c r="M107" s="57"/>
      <c r="N107" s="55"/>
      <c r="O107" s="58"/>
      <c r="P107" s="58"/>
      <c r="Q107" s="58"/>
      <c r="R107" s="58"/>
      <c r="S107" s="58"/>
      <c r="T107" s="58"/>
      <c r="U107" s="58"/>
      <c r="V107" s="58"/>
      <c r="W107" s="58"/>
      <c r="X107" s="58"/>
    </row>
    <row r="108" spans="2:24" s="110" customFormat="1" ht="15" hidden="1" customHeight="1" x14ac:dyDescent="0.4">
      <c r="B108" s="58"/>
      <c r="C108" s="55"/>
      <c r="D108" s="113"/>
      <c r="E108" s="123"/>
      <c r="F108" s="57"/>
      <c r="G108" s="55"/>
      <c r="H108" s="55"/>
      <c r="I108" s="124"/>
      <c r="J108" s="57"/>
      <c r="K108" s="57"/>
      <c r="L108" s="125"/>
      <c r="M108" s="57"/>
      <c r="N108" s="55"/>
      <c r="O108" s="58"/>
      <c r="P108" s="58"/>
      <c r="Q108" s="58"/>
      <c r="R108" s="58"/>
      <c r="S108" s="58"/>
      <c r="T108" s="58"/>
      <c r="U108" s="58"/>
      <c r="V108" s="58"/>
      <c r="W108" s="58"/>
      <c r="X108" s="58"/>
    </row>
    <row r="109" spans="2:24" s="110" customFormat="1" ht="15" hidden="1" customHeight="1" x14ac:dyDescent="0.4">
      <c r="B109" s="58"/>
      <c r="C109" s="55"/>
      <c r="D109" s="113"/>
      <c r="E109" s="123"/>
      <c r="F109" s="57"/>
      <c r="G109" s="55"/>
      <c r="H109" s="55"/>
      <c r="I109" s="124"/>
      <c r="J109" s="57"/>
      <c r="K109" s="57"/>
      <c r="L109" s="125"/>
      <c r="M109" s="57"/>
      <c r="N109" s="55"/>
      <c r="O109" s="58"/>
      <c r="P109" s="58"/>
      <c r="Q109" s="58"/>
      <c r="R109" s="58"/>
      <c r="S109" s="58"/>
      <c r="T109" s="58"/>
      <c r="U109" s="58"/>
      <c r="V109" s="58"/>
      <c r="W109" s="58"/>
      <c r="X109" s="58"/>
    </row>
    <row r="110" spans="2:24" s="110" customFormat="1" ht="15" hidden="1" customHeight="1" x14ac:dyDescent="0.4">
      <c r="B110" s="58"/>
      <c r="C110" s="55"/>
      <c r="D110" s="113"/>
      <c r="E110" s="123"/>
      <c r="F110" s="57"/>
      <c r="G110" s="55"/>
      <c r="H110" s="55"/>
      <c r="I110" s="124"/>
      <c r="J110" s="57"/>
      <c r="K110" s="57"/>
      <c r="L110" s="125"/>
      <c r="M110" s="57"/>
      <c r="N110" s="55"/>
      <c r="O110" s="58"/>
      <c r="P110" s="58"/>
      <c r="Q110" s="58"/>
      <c r="R110" s="58"/>
      <c r="S110" s="58"/>
      <c r="T110" s="58"/>
      <c r="U110" s="58"/>
      <c r="V110" s="58"/>
      <c r="W110" s="58"/>
      <c r="X110" s="58"/>
    </row>
    <row r="111" spans="2:24" s="110" customFormat="1" ht="15" hidden="1" customHeight="1" x14ac:dyDescent="0.4">
      <c r="B111" s="58"/>
      <c r="C111" s="55"/>
      <c r="D111" s="113"/>
      <c r="E111" s="123"/>
      <c r="F111" s="57"/>
      <c r="G111" s="55"/>
      <c r="H111" s="55"/>
      <c r="I111" s="124"/>
      <c r="J111" s="57"/>
      <c r="K111" s="57"/>
      <c r="L111" s="125"/>
      <c r="M111" s="57"/>
      <c r="N111" s="55"/>
      <c r="O111" s="58"/>
      <c r="P111" s="58"/>
      <c r="Q111" s="58"/>
      <c r="R111" s="58"/>
      <c r="S111" s="58"/>
      <c r="T111" s="58"/>
      <c r="U111" s="58"/>
      <c r="V111" s="58"/>
      <c r="W111" s="58"/>
      <c r="X111" s="58"/>
    </row>
    <row r="112" spans="2:24" s="110" customFormat="1" ht="15" hidden="1" customHeight="1" x14ac:dyDescent="0.4">
      <c r="B112" s="58"/>
      <c r="C112" s="55"/>
      <c r="D112" s="113"/>
      <c r="E112" s="123"/>
      <c r="F112" s="57"/>
      <c r="G112" s="55"/>
      <c r="H112" s="55"/>
      <c r="I112" s="124"/>
      <c r="J112" s="57"/>
      <c r="K112" s="57"/>
      <c r="L112" s="125"/>
      <c r="M112" s="57"/>
      <c r="N112" s="55"/>
      <c r="O112" s="58"/>
      <c r="P112" s="58"/>
      <c r="Q112" s="58"/>
      <c r="R112" s="58"/>
      <c r="S112" s="58"/>
      <c r="T112" s="58"/>
      <c r="U112" s="58"/>
      <c r="V112" s="58"/>
      <c r="W112" s="58"/>
      <c r="X112" s="58"/>
    </row>
    <row r="113" spans="2:24" s="110" customFormat="1" ht="15" hidden="1" customHeight="1" x14ac:dyDescent="0.4">
      <c r="B113" s="58"/>
      <c r="C113" s="55"/>
      <c r="D113" s="113"/>
      <c r="E113" s="123"/>
      <c r="F113" s="57"/>
      <c r="G113" s="55"/>
      <c r="H113" s="55"/>
      <c r="I113" s="124"/>
      <c r="J113" s="57"/>
      <c r="K113" s="57"/>
      <c r="L113" s="125"/>
      <c r="M113" s="57"/>
      <c r="N113" s="55"/>
      <c r="O113" s="58"/>
      <c r="P113" s="58"/>
      <c r="Q113" s="58"/>
      <c r="R113" s="58"/>
      <c r="S113" s="58"/>
      <c r="T113" s="58"/>
      <c r="U113" s="58"/>
      <c r="V113" s="58"/>
      <c r="W113" s="58"/>
      <c r="X113" s="58"/>
    </row>
    <row r="114" spans="2:24" s="110" customFormat="1" ht="15" hidden="1" customHeight="1" x14ac:dyDescent="0.4">
      <c r="B114" s="58"/>
      <c r="C114" s="55"/>
      <c r="D114" s="113"/>
      <c r="E114" s="123"/>
      <c r="F114" s="57"/>
      <c r="G114" s="55"/>
      <c r="H114" s="55"/>
      <c r="I114" s="124"/>
      <c r="J114" s="57"/>
      <c r="K114" s="57"/>
      <c r="L114" s="125"/>
      <c r="M114" s="57"/>
      <c r="N114" s="55"/>
      <c r="O114" s="58"/>
      <c r="P114" s="58"/>
      <c r="Q114" s="58"/>
      <c r="R114" s="58"/>
      <c r="S114" s="58"/>
      <c r="T114" s="58"/>
      <c r="U114" s="58"/>
      <c r="V114" s="58"/>
      <c r="W114" s="58"/>
      <c r="X114" s="58"/>
    </row>
    <row r="115" spans="2:24" s="110" customFormat="1" ht="15" hidden="1" customHeight="1" x14ac:dyDescent="0.4">
      <c r="B115" s="58"/>
      <c r="C115" s="55"/>
      <c r="D115" s="113"/>
      <c r="E115" s="123"/>
      <c r="F115" s="57"/>
      <c r="G115" s="55"/>
      <c r="H115" s="55"/>
      <c r="I115" s="124"/>
      <c r="J115" s="57"/>
      <c r="K115" s="57"/>
      <c r="L115" s="125"/>
      <c r="M115" s="57"/>
      <c r="N115" s="55"/>
      <c r="O115" s="58"/>
      <c r="P115" s="58"/>
      <c r="Q115" s="58"/>
      <c r="R115" s="58"/>
      <c r="S115" s="58"/>
      <c r="T115" s="58"/>
      <c r="U115" s="58"/>
      <c r="V115" s="58"/>
      <c r="W115" s="58"/>
      <c r="X115" s="58"/>
    </row>
    <row r="116" spans="2:24" s="110" customFormat="1" ht="15" hidden="1" customHeight="1" x14ac:dyDescent="0.4">
      <c r="B116" s="58"/>
      <c r="C116" s="55"/>
      <c r="D116" s="113"/>
      <c r="E116" s="123"/>
      <c r="F116" s="57"/>
      <c r="G116" s="55"/>
      <c r="H116" s="55"/>
      <c r="I116" s="124"/>
      <c r="J116" s="57"/>
      <c r="K116" s="57"/>
      <c r="L116" s="125"/>
      <c r="M116" s="57"/>
      <c r="N116" s="55"/>
      <c r="O116" s="58"/>
      <c r="P116" s="58"/>
      <c r="Q116" s="58"/>
      <c r="R116" s="58"/>
      <c r="S116" s="58"/>
      <c r="T116" s="58"/>
      <c r="U116" s="58"/>
      <c r="V116" s="58"/>
      <c r="W116" s="58"/>
      <c r="X116" s="58"/>
    </row>
    <row r="117" spans="2:24" s="110" customFormat="1" ht="15" hidden="1" customHeight="1" x14ac:dyDescent="0.4">
      <c r="B117" s="58"/>
      <c r="C117" s="55"/>
      <c r="D117" s="113"/>
      <c r="E117" s="123"/>
      <c r="F117" s="57"/>
      <c r="G117" s="55"/>
      <c r="H117" s="55"/>
      <c r="I117" s="124"/>
      <c r="J117" s="57"/>
      <c r="K117" s="57"/>
      <c r="L117" s="125"/>
      <c r="M117" s="57"/>
      <c r="N117" s="55"/>
      <c r="O117" s="58"/>
      <c r="P117" s="58"/>
      <c r="Q117" s="58"/>
      <c r="R117" s="58"/>
      <c r="S117" s="58"/>
      <c r="T117" s="58"/>
      <c r="U117" s="58"/>
      <c r="V117" s="58"/>
      <c r="W117" s="58"/>
      <c r="X117" s="58"/>
    </row>
    <row r="118" spans="2:24" s="110" customFormat="1" ht="15" hidden="1" customHeight="1" x14ac:dyDescent="0.4">
      <c r="B118" s="58"/>
      <c r="C118" s="55"/>
      <c r="D118" s="113"/>
      <c r="E118" s="123"/>
      <c r="F118" s="57"/>
      <c r="G118" s="55"/>
      <c r="H118" s="55"/>
      <c r="I118" s="124"/>
      <c r="J118" s="57"/>
      <c r="K118" s="57"/>
      <c r="L118" s="125"/>
      <c r="M118" s="57"/>
      <c r="N118" s="55"/>
      <c r="O118" s="58"/>
      <c r="P118" s="58"/>
      <c r="Q118" s="58"/>
      <c r="R118" s="58"/>
      <c r="S118" s="58"/>
      <c r="T118" s="58"/>
      <c r="U118" s="58"/>
      <c r="V118" s="58"/>
      <c r="W118" s="58"/>
      <c r="X118" s="58"/>
    </row>
    <row r="119" spans="2:24" s="110" customFormat="1" ht="15" hidden="1" customHeight="1" x14ac:dyDescent="0.4">
      <c r="B119" s="58"/>
      <c r="C119" s="55"/>
      <c r="D119" s="113"/>
      <c r="E119" s="123"/>
      <c r="F119" s="57"/>
      <c r="G119" s="55"/>
      <c r="H119" s="55"/>
      <c r="I119" s="124"/>
      <c r="J119" s="57"/>
      <c r="K119" s="57"/>
      <c r="L119" s="125"/>
      <c r="M119" s="57"/>
      <c r="N119" s="55"/>
      <c r="O119" s="58"/>
      <c r="P119" s="58"/>
      <c r="Q119" s="58"/>
      <c r="R119" s="58"/>
      <c r="S119" s="58"/>
      <c r="T119" s="58"/>
      <c r="U119" s="58"/>
      <c r="V119" s="58"/>
      <c r="W119" s="58"/>
      <c r="X119" s="58"/>
    </row>
    <row r="120" spans="2:24" s="110" customFormat="1" ht="15" hidden="1" customHeight="1" x14ac:dyDescent="0.4">
      <c r="B120" s="58"/>
      <c r="C120" s="55"/>
      <c r="D120" s="113"/>
      <c r="E120" s="123"/>
      <c r="F120" s="57"/>
      <c r="G120" s="55"/>
      <c r="H120" s="55"/>
      <c r="I120" s="124"/>
      <c r="J120" s="57"/>
      <c r="K120" s="57"/>
      <c r="L120" s="125"/>
      <c r="M120" s="57"/>
      <c r="N120" s="55"/>
      <c r="O120" s="58"/>
      <c r="P120" s="58"/>
      <c r="Q120" s="58"/>
      <c r="R120" s="58"/>
      <c r="S120" s="58"/>
      <c r="T120" s="58"/>
      <c r="U120" s="58"/>
      <c r="V120" s="58"/>
      <c r="W120" s="58"/>
      <c r="X120" s="58"/>
    </row>
    <row r="121" spans="2:24" s="110" customFormat="1" ht="15" hidden="1" customHeight="1" x14ac:dyDescent="0.4">
      <c r="B121" s="58"/>
      <c r="C121" s="55"/>
      <c r="D121" s="113"/>
      <c r="E121" s="123"/>
      <c r="F121" s="57"/>
      <c r="G121" s="55"/>
      <c r="H121" s="55"/>
      <c r="I121" s="124"/>
      <c r="J121" s="57"/>
      <c r="K121" s="57"/>
      <c r="L121" s="125"/>
      <c r="M121" s="57"/>
      <c r="N121" s="55"/>
      <c r="O121" s="58"/>
      <c r="P121" s="58"/>
      <c r="Q121" s="58"/>
      <c r="R121" s="58"/>
      <c r="S121" s="58"/>
      <c r="T121" s="58"/>
      <c r="U121" s="58"/>
      <c r="V121" s="58"/>
      <c r="W121" s="58"/>
      <c r="X121" s="58"/>
    </row>
    <row r="122" spans="2:24" s="110" customFormat="1" ht="15" hidden="1" customHeight="1" x14ac:dyDescent="0.4">
      <c r="B122" s="58"/>
      <c r="C122" s="55"/>
      <c r="D122" s="113"/>
      <c r="E122" s="123"/>
      <c r="F122" s="57"/>
      <c r="G122" s="55"/>
      <c r="H122" s="55"/>
      <c r="I122" s="124"/>
      <c r="J122" s="57"/>
      <c r="K122" s="57"/>
      <c r="L122" s="125"/>
      <c r="M122" s="57"/>
      <c r="N122" s="55"/>
      <c r="O122" s="58"/>
      <c r="P122" s="58"/>
      <c r="Q122" s="58"/>
      <c r="R122" s="58"/>
      <c r="S122" s="58"/>
      <c r="T122" s="58"/>
      <c r="U122" s="58"/>
      <c r="V122" s="58"/>
      <c r="W122" s="58"/>
      <c r="X122" s="58"/>
    </row>
    <row r="123" spans="2:24" s="110" customFormat="1" ht="15" hidden="1" customHeight="1" x14ac:dyDescent="0.4">
      <c r="B123" s="58"/>
      <c r="C123" s="55"/>
      <c r="D123" s="113"/>
      <c r="E123" s="123"/>
      <c r="F123" s="57"/>
      <c r="G123" s="55"/>
      <c r="H123" s="55"/>
      <c r="I123" s="124"/>
      <c r="J123" s="57"/>
      <c r="K123" s="57"/>
      <c r="L123" s="125"/>
      <c r="M123" s="57"/>
      <c r="N123" s="55"/>
      <c r="O123" s="58"/>
      <c r="P123" s="58"/>
      <c r="Q123" s="58"/>
      <c r="R123" s="58"/>
      <c r="S123" s="58"/>
      <c r="T123" s="58"/>
      <c r="U123" s="58"/>
      <c r="V123" s="58"/>
      <c r="W123" s="58"/>
      <c r="X123" s="58"/>
    </row>
    <row r="124" spans="2:24" s="110" customFormat="1" ht="15" hidden="1" customHeight="1" x14ac:dyDescent="0.4">
      <c r="B124" s="58"/>
      <c r="C124" s="55"/>
      <c r="D124" s="113"/>
      <c r="E124" s="123"/>
      <c r="F124" s="57"/>
      <c r="G124" s="55"/>
      <c r="H124" s="55"/>
      <c r="I124" s="124"/>
      <c r="J124" s="57"/>
      <c r="K124" s="57"/>
      <c r="L124" s="125"/>
      <c r="M124" s="57"/>
      <c r="N124" s="55"/>
      <c r="O124" s="58"/>
      <c r="P124" s="58"/>
      <c r="Q124" s="58"/>
      <c r="R124" s="58"/>
      <c r="S124" s="58"/>
      <c r="T124" s="58"/>
      <c r="U124" s="58"/>
      <c r="V124" s="58"/>
      <c r="W124" s="58"/>
      <c r="X124" s="58"/>
    </row>
    <row r="125" spans="2:24" s="110" customFormat="1" ht="15" hidden="1" customHeight="1" x14ac:dyDescent="0.4">
      <c r="B125" s="58"/>
      <c r="C125" s="55"/>
      <c r="D125" s="113"/>
      <c r="E125" s="123"/>
      <c r="F125" s="57"/>
      <c r="G125" s="55"/>
      <c r="H125" s="55"/>
      <c r="I125" s="124"/>
      <c r="J125" s="57"/>
      <c r="K125" s="57"/>
      <c r="L125" s="125"/>
      <c r="M125" s="57"/>
      <c r="N125" s="55"/>
      <c r="O125" s="58"/>
      <c r="P125" s="58"/>
      <c r="Q125" s="58"/>
      <c r="R125" s="58"/>
      <c r="S125" s="58"/>
      <c r="T125" s="58"/>
      <c r="U125" s="58"/>
      <c r="V125" s="58"/>
      <c r="W125" s="58"/>
      <c r="X125" s="58"/>
    </row>
    <row r="126" spans="2:24" s="110" customFormat="1" ht="15" hidden="1" customHeight="1" x14ac:dyDescent="0.4">
      <c r="B126" s="58"/>
      <c r="C126" s="55"/>
      <c r="D126" s="113"/>
      <c r="E126" s="123"/>
      <c r="F126" s="57"/>
      <c r="G126" s="55"/>
      <c r="H126" s="55"/>
      <c r="I126" s="124"/>
      <c r="J126" s="57"/>
      <c r="K126" s="57"/>
      <c r="L126" s="125"/>
      <c r="M126" s="57"/>
      <c r="N126" s="55"/>
      <c r="O126" s="58"/>
      <c r="P126" s="58"/>
      <c r="Q126" s="58"/>
      <c r="R126" s="58"/>
      <c r="S126" s="58"/>
      <c r="T126" s="58"/>
      <c r="U126" s="58"/>
      <c r="V126" s="58"/>
      <c r="W126" s="58"/>
      <c r="X126" s="58"/>
    </row>
    <row r="127" spans="2:24" s="110" customFormat="1" ht="15" hidden="1" customHeight="1" x14ac:dyDescent="0.4">
      <c r="B127" s="58"/>
      <c r="C127" s="55"/>
      <c r="D127" s="113"/>
      <c r="E127" s="123"/>
      <c r="F127" s="57"/>
      <c r="G127" s="55"/>
      <c r="H127" s="55"/>
      <c r="I127" s="124"/>
      <c r="J127" s="57"/>
      <c r="K127" s="57"/>
      <c r="L127" s="125"/>
      <c r="M127" s="57"/>
      <c r="N127" s="55"/>
      <c r="O127" s="58"/>
      <c r="P127" s="58"/>
      <c r="Q127" s="58"/>
      <c r="R127" s="58"/>
      <c r="S127" s="58"/>
      <c r="T127" s="58"/>
      <c r="U127" s="58"/>
      <c r="V127" s="58"/>
      <c r="W127" s="58"/>
      <c r="X127" s="58"/>
    </row>
    <row r="128" spans="2:24" s="110" customFormat="1" ht="15" hidden="1" customHeight="1" x14ac:dyDescent="0.4">
      <c r="B128" s="58"/>
      <c r="C128" s="55"/>
      <c r="D128" s="113"/>
      <c r="E128" s="123"/>
      <c r="F128" s="57"/>
      <c r="G128" s="55"/>
      <c r="H128" s="55"/>
      <c r="I128" s="124"/>
      <c r="J128" s="57"/>
      <c r="K128" s="57"/>
      <c r="L128" s="125"/>
      <c r="M128" s="57"/>
      <c r="N128" s="55"/>
      <c r="O128" s="58"/>
      <c r="P128" s="58"/>
      <c r="Q128" s="58"/>
      <c r="R128" s="58"/>
      <c r="S128" s="58"/>
      <c r="T128" s="58"/>
      <c r="U128" s="58"/>
      <c r="V128" s="58"/>
      <c r="W128" s="58"/>
      <c r="X128" s="58"/>
    </row>
    <row r="129" spans="2:24" s="110" customFormat="1" ht="15" hidden="1" customHeight="1" x14ac:dyDescent="0.4">
      <c r="B129" s="58"/>
      <c r="C129" s="55"/>
      <c r="D129" s="113"/>
      <c r="E129" s="123"/>
      <c r="F129" s="57"/>
      <c r="G129" s="55"/>
      <c r="H129" s="55"/>
      <c r="I129" s="124"/>
      <c r="J129" s="57"/>
      <c r="K129" s="57"/>
      <c r="L129" s="125"/>
      <c r="M129" s="57"/>
      <c r="N129" s="55"/>
      <c r="O129" s="58"/>
      <c r="P129" s="58"/>
      <c r="Q129" s="58"/>
      <c r="R129" s="58"/>
      <c r="S129" s="58"/>
      <c r="T129" s="58"/>
      <c r="U129" s="58"/>
      <c r="V129" s="58"/>
      <c r="W129" s="58"/>
      <c r="X129" s="58"/>
    </row>
    <row r="130" spans="2:24" s="110" customFormat="1" ht="15" hidden="1" customHeight="1" x14ac:dyDescent="0.4">
      <c r="B130" s="58"/>
      <c r="C130" s="55"/>
      <c r="D130" s="113"/>
      <c r="E130" s="123"/>
      <c r="F130" s="57"/>
      <c r="G130" s="55"/>
      <c r="H130" s="55"/>
      <c r="I130" s="124"/>
      <c r="J130" s="57"/>
      <c r="K130" s="57"/>
      <c r="L130" s="125"/>
      <c r="M130" s="57"/>
      <c r="N130" s="55"/>
      <c r="O130" s="58"/>
      <c r="P130" s="58"/>
      <c r="Q130" s="58"/>
      <c r="R130" s="58"/>
      <c r="S130" s="58"/>
      <c r="T130" s="58"/>
      <c r="U130" s="58"/>
      <c r="V130" s="58"/>
      <c r="W130" s="58"/>
      <c r="X130" s="58"/>
    </row>
    <row r="131" spans="2:24" s="110" customFormat="1" ht="15" hidden="1" customHeight="1" x14ac:dyDescent="0.4">
      <c r="B131" s="58"/>
      <c r="C131" s="55"/>
      <c r="D131" s="113"/>
      <c r="E131" s="123"/>
      <c r="F131" s="57"/>
      <c r="G131" s="55"/>
      <c r="H131" s="55"/>
      <c r="I131" s="124"/>
      <c r="J131" s="57"/>
      <c r="K131" s="57"/>
      <c r="L131" s="125"/>
      <c r="M131" s="57"/>
      <c r="N131" s="55"/>
      <c r="O131" s="58"/>
      <c r="P131" s="58"/>
      <c r="Q131" s="58"/>
      <c r="R131" s="58"/>
      <c r="S131" s="58"/>
      <c r="T131" s="58"/>
      <c r="U131" s="58"/>
      <c r="V131" s="58"/>
      <c r="W131" s="58"/>
      <c r="X131" s="58"/>
    </row>
    <row r="132" spans="2:24" s="110" customFormat="1" ht="15" hidden="1" customHeight="1" x14ac:dyDescent="0.4">
      <c r="B132" s="58"/>
      <c r="C132" s="55"/>
      <c r="D132" s="113"/>
      <c r="E132" s="123"/>
      <c r="F132" s="57"/>
      <c r="G132" s="55"/>
      <c r="H132" s="55"/>
      <c r="I132" s="124"/>
      <c r="J132" s="57"/>
      <c r="K132" s="57"/>
      <c r="L132" s="125"/>
      <c r="M132" s="57"/>
      <c r="N132" s="55"/>
      <c r="O132" s="58"/>
      <c r="P132" s="58"/>
      <c r="Q132" s="58"/>
      <c r="R132" s="58"/>
      <c r="S132" s="58"/>
      <c r="T132" s="58"/>
      <c r="U132" s="58"/>
      <c r="V132" s="58"/>
      <c r="W132" s="58"/>
      <c r="X132" s="58"/>
    </row>
    <row r="133" spans="2:24" s="110" customFormat="1" ht="15" hidden="1" customHeight="1" x14ac:dyDescent="0.4">
      <c r="B133" s="58"/>
      <c r="C133" s="55"/>
      <c r="D133" s="113"/>
      <c r="E133" s="123"/>
      <c r="F133" s="57"/>
      <c r="G133" s="55"/>
      <c r="H133" s="55"/>
      <c r="I133" s="124"/>
      <c r="J133" s="57"/>
      <c r="K133" s="57"/>
      <c r="L133" s="125"/>
      <c r="M133" s="57"/>
      <c r="N133" s="55"/>
      <c r="O133" s="58"/>
      <c r="P133" s="58"/>
      <c r="Q133" s="58"/>
      <c r="R133" s="58"/>
      <c r="S133" s="58"/>
      <c r="T133" s="58"/>
      <c r="U133" s="58"/>
      <c r="V133" s="58"/>
      <c r="W133" s="58"/>
      <c r="X133" s="58"/>
    </row>
    <row r="134" spans="2:24" s="110" customFormat="1" ht="15" hidden="1" customHeight="1" x14ac:dyDescent="0.4">
      <c r="B134" s="58"/>
      <c r="C134" s="55"/>
      <c r="D134" s="113"/>
      <c r="E134" s="123"/>
      <c r="F134" s="57"/>
      <c r="G134" s="55"/>
      <c r="H134" s="55"/>
      <c r="I134" s="124"/>
      <c r="J134" s="57"/>
      <c r="K134" s="57"/>
      <c r="L134" s="125"/>
      <c r="M134" s="57"/>
      <c r="N134" s="55"/>
      <c r="O134" s="58"/>
      <c r="P134" s="58"/>
      <c r="Q134" s="58"/>
      <c r="R134" s="58"/>
      <c r="S134" s="58"/>
      <c r="T134" s="58"/>
      <c r="U134" s="58"/>
      <c r="V134" s="58"/>
      <c r="W134" s="58"/>
      <c r="X134" s="58"/>
    </row>
    <row r="135" spans="2:24" s="110" customFormat="1" ht="15" hidden="1" customHeight="1" x14ac:dyDescent="0.4">
      <c r="B135" s="58"/>
      <c r="C135" s="55"/>
      <c r="D135" s="113"/>
      <c r="E135" s="123"/>
      <c r="F135" s="57"/>
      <c r="G135" s="55"/>
      <c r="H135" s="55"/>
      <c r="I135" s="124"/>
      <c r="J135" s="57"/>
      <c r="K135" s="57"/>
      <c r="L135" s="125"/>
      <c r="M135" s="57"/>
      <c r="N135" s="55"/>
      <c r="O135" s="58"/>
      <c r="P135" s="58"/>
      <c r="Q135" s="58"/>
      <c r="R135" s="58"/>
      <c r="S135" s="58"/>
      <c r="T135" s="58"/>
      <c r="U135" s="58"/>
      <c r="V135" s="58"/>
      <c r="W135" s="58"/>
      <c r="X135" s="58"/>
    </row>
    <row r="136" spans="2:24" s="110" customFormat="1" ht="15" hidden="1" customHeight="1" x14ac:dyDescent="0.4">
      <c r="B136" s="58"/>
      <c r="C136" s="55"/>
      <c r="D136" s="113"/>
      <c r="E136" s="123"/>
      <c r="F136" s="57"/>
      <c r="G136" s="55"/>
      <c r="H136" s="55"/>
      <c r="I136" s="124"/>
      <c r="J136" s="57"/>
      <c r="K136" s="57"/>
      <c r="L136" s="125"/>
      <c r="M136" s="57"/>
      <c r="N136" s="55"/>
      <c r="O136" s="58"/>
      <c r="P136" s="58"/>
      <c r="Q136" s="58"/>
      <c r="R136" s="58"/>
      <c r="S136" s="58"/>
      <c r="T136" s="58"/>
      <c r="U136" s="58"/>
      <c r="V136" s="58"/>
      <c r="W136" s="58"/>
      <c r="X136" s="58"/>
    </row>
    <row r="137" spans="2:24" s="110" customFormat="1" ht="15" hidden="1" customHeight="1" x14ac:dyDescent="0.4">
      <c r="B137" s="58"/>
      <c r="C137" s="55"/>
      <c r="D137" s="113"/>
      <c r="E137" s="123"/>
      <c r="F137" s="57"/>
      <c r="G137" s="55"/>
      <c r="H137" s="55"/>
      <c r="I137" s="124"/>
      <c r="J137" s="57"/>
      <c r="K137" s="57"/>
      <c r="L137" s="125"/>
      <c r="M137" s="57"/>
      <c r="N137" s="55"/>
      <c r="O137" s="58"/>
      <c r="P137" s="58"/>
      <c r="Q137" s="58"/>
      <c r="R137" s="58"/>
      <c r="S137" s="58"/>
      <c r="T137" s="58"/>
      <c r="U137" s="58"/>
      <c r="V137" s="58"/>
      <c r="W137" s="58"/>
      <c r="X137" s="58"/>
    </row>
    <row r="138" spans="2:24" s="110" customFormat="1" ht="15" hidden="1" customHeight="1" x14ac:dyDescent="0.4">
      <c r="B138" s="58"/>
      <c r="C138" s="55"/>
      <c r="D138" s="113"/>
      <c r="E138" s="123"/>
      <c r="F138" s="57"/>
      <c r="G138" s="55"/>
      <c r="H138" s="55"/>
      <c r="I138" s="124"/>
      <c r="J138" s="57"/>
      <c r="K138" s="57"/>
      <c r="L138" s="125"/>
      <c r="M138" s="57"/>
      <c r="N138" s="55"/>
      <c r="O138" s="58"/>
      <c r="P138" s="58"/>
      <c r="Q138" s="58"/>
      <c r="R138" s="58"/>
      <c r="S138" s="58"/>
      <c r="T138" s="58"/>
      <c r="U138" s="58"/>
      <c r="V138" s="58"/>
      <c r="W138" s="58"/>
      <c r="X138" s="58"/>
    </row>
    <row r="139" spans="2:24" s="110" customFormat="1" ht="15" hidden="1" customHeight="1" x14ac:dyDescent="0.4">
      <c r="B139" s="58"/>
      <c r="C139" s="55"/>
      <c r="D139" s="113"/>
      <c r="E139" s="123"/>
      <c r="F139" s="57"/>
      <c r="G139" s="55"/>
      <c r="H139" s="55"/>
      <c r="I139" s="124"/>
      <c r="J139" s="57"/>
      <c r="K139" s="57"/>
      <c r="L139" s="125"/>
      <c r="M139" s="57"/>
      <c r="N139" s="55"/>
      <c r="O139" s="58"/>
      <c r="P139" s="58"/>
      <c r="Q139" s="58"/>
      <c r="R139" s="58"/>
      <c r="S139" s="58"/>
      <c r="T139" s="58"/>
      <c r="U139" s="58"/>
      <c r="V139" s="58"/>
      <c r="W139" s="58"/>
      <c r="X139" s="58"/>
    </row>
    <row r="140" spans="2:24" s="110" customFormat="1" ht="15" hidden="1" customHeight="1" x14ac:dyDescent="0.4">
      <c r="B140" s="58"/>
      <c r="C140" s="55"/>
      <c r="D140" s="113"/>
      <c r="E140" s="123"/>
      <c r="F140" s="57"/>
      <c r="G140" s="55"/>
      <c r="H140" s="55"/>
      <c r="I140" s="124"/>
      <c r="J140" s="57"/>
      <c r="K140" s="57"/>
      <c r="L140" s="125"/>
      <c r="M140" s="57"/>
      <c r="N140" s="55"/>
      <c r="O140" s="58"/>
      <c r="P140" s="58"/>
      <c r="Q140" s="58"/>
      <c r="R140" s="58"/>
      <c r="S140" s="58"/>
      <c r="T140" s="58"/>
      <c r="U140" s="58"/>
      <c r="V140" s="58"/>
      <c r="W140" s="58"/>
      <c r="X140" s="58"/>
    </row>
    <row r="141" spans="2:24" s="110" customFormat="1" ht="15" hidden="1" customHeight="1" x14ac:dyDescent="0.4">
      <c r="B141" s="58"/>
      <c r="C141" s="55"/>
      <c r="D141" s="113"/>
      <c r="E141" s="123"/>
      <c r="F141" s="57"/>
      <c r="G141" s="55"/>
      <c r="H141" s="55"/>
      <c r="I141" s="124"/>
      <c r="J141" s="57"/>
      <c r="K141" s="57"/>
      <c r="L141" s="125"/>
      <c r="M141" s="57"/>
      <c r="N141" s="55"/>
      <c r="O141" s="58"/>
      <c r="P141" s="58"/>
      <c r="Q141" s="58"/>
      <c r="R141" s="58"/>
      <c r="S141" s="58"/>
      <c r="T141" s="58"/>
      <c r="U141" s="58"/>
      <c r="V141" s="58"/>
      <c r="W141" s="58"/>
      <c r="X141" s="58"/>
    </row>
    <row r="142" spans="2:24" s="110" customFormat="1" ht="15" hidden="1" customHeight="1" x14ac:dyDescent="0.4">
      <c r="B142" s="58"/>
      <c r="C142" s="55"/>
      <c r="D142" s="113"/>
      <c r="E142" s="123"/>
      <c r="F142" s="57"/>
      <c r="G142" s="55"/>
      <c r="H142" s="55"/>
      <c r="I142" s="124"/>
      <c r="J142" s="57"/>
      <c r="K142" s="57"/>
      <c r="L142" s="125"/>
      <c r="M142" s="57"/>
      <c r="N142" s="55"/>
      <c r="O142" s="58"/>
      <c r="P142" s="58"/>
      <c r="Q142" s="58"/>
      <c r="R142" s="58"/>
      <c r="S142" s="58"/>
      <c r="T142" s="58"/>
      <c r="U142" s="58"/>
      <c r="V142" s="58"/>
      <c r="W142" s="58"/>
      <c r="X142" s="58"/>
    </row>
    <row r="143" spans="2:24" s="110" customFormat="1" ht="15" hidden="1" customHeight="1" x14ac:dyDescent="0.4">
      <c r="B143" s="58"/>
      <c r="C143" s="55"/>
      <c r="D143" s="113"/>
      <c r="E143" s="123"/>
      <c r="F143" s="57"/>
      <c r="G143" s="55"/>
      <c r="H143" s="55"/>
      <c r="I143" s="124"/>
      <c r="J143" s="57"/>
      <c r="K143" s="57"/>
      <c r="L143" s="125"/>
      <c r="M143" s="57"/>
      <c r="N143" s="55"/>
      <c r="O143" s="58"/>
      <c r="P143" s="58"/>
      <c r="Q143" s="58"/>
      <c r="R143" s="58"/>
      <c r="S143" s="58"/>
      <c r="T143" s="58"/>
      <c r="U143" s="58"/>
      <c r="V143" s="58"/>
      <c r="W143" s="58"/>
      <c r="X143" s="58"/>
    </row>
    <row r="144" spans="2:24" s="110" customFormat="1" ht="15" hidden="1" customHeight="1" x14ac:dyDescent="0.4">
      <c r="B144" s="58"/>
      <c r="C144" s="55"/>
      <c r="D144" s="113"/>
      <c r="E144" s="123"/>
      <c r="F144" s="57"/>
      <c r="G144" s="55"/>
      <c r="H144" s="55"/>
      <c r="I144" s="124"/>
      <c r="J144" s="57"/>
      <c r="K144" s="57"/>
      <c r="L144" s="125"/>
      <c r="M144" s="57"/>
      <c r="N144" s="55"/>
      <c r="O144" s="58"/>
      <c r="P144" s="58"/>
      <c r="Q144" s="58"/>
      <c r="R144" s="58"/>
      <c r="S144" s="58"/>
      <c r="T144" s="58"/>
      <c r="U144" s="58"/>
      <c r="V144" s="58"/>
      <c r="W144" s="58"/>
      <c r="X144" s="58"/>
    </row>
    <row r="145" spans="2:24" s="110" customFormat="1" ht="15" hidden="1" customHeight="1" x14ac:dyDescent="0.4">
      <c r="B145" s="58"/>
      <c r="C145" s="55"/>
      <c r="D145" s="113"/>
      <c r="E145" s="123"/>
      <c r="F145" s="57"/>
      <c r="G145" s="55"/>
      <c r="H145" s="55"/>
      <c r="I145" s="124"/>
      <c r="J145" s="57"/>
      <c r="K145" s="57"/>
      <c r="L145" s="125"/>
      <c r="M145" s="57"/>
      <c r="N145" s="55"/>
      <c r="O145" s="58"/>
      <c r="P145" s="58"/>
      <c r="Q145" s="58"/>
      <c r="R145" s="58"/>
      <c r="S145" s="58"/>
      <c r="T145" s="58"/>
      <c r="U145" s="58"/>
      <c r="V145" s="58"/>
      <c r="W145" s="58"/>
      <c r="X145" s="58"/>
    </row>
    <row r="146" spans="2:24" s="110" customFormat="1" ht="15" hidden="1" customHeight="1" x14ac:dyDescent="0.4">
      <c r="B146" s="58"/>
      <c r="C146" s="55"/>
      <c r="D146" s="113"/>
      <c r="E146" s="123"/>
      <c r="F146" s="57"/>
      <c r="G146" s="55"/>
      <c r="H146" s="55"/>
      <c r="I146" s="124"/>
      <c r="J146" s="57"/>
      <c r="K146" s="57"/>
      <c r="L146" s="125"/>
      <c r="M146" s="57"/>
      <c r="N146" s="55"/>
      <c r="O146" s="58"/>
      <c r="P146" s="58"/>
      <c r="Q146" s="58"/>
      <c r="R146" s="58"/>
      <c r="S146" s="58"/>
      <c r="T146" s="58"/>
      <c r="U146" s="58"/>
      <c r="V146" s="58"/>
      <c r="W146" s="58"/>
      <c r="X146" s="58"/>
    </row>
    <row r="147" spans="2:24" s="110" customFormat="1" ht="15" hidden="1" customHeight="1" x14ac:dyDescent="0.4">
      <c r="B147" s="58"/>
      <c r="C147" s="55"/>
      <c r="D147" s="113"/>
      <c r="E147" s="123"/>
      <c r="F147" s="57"/>
      <c r="G147" s="55"/>
      <c r="H147" s="55"/>
      <c r="I147" s="124"/>
      <c r="J147" s="57"/>
      <c r="K147" s="57"/>
      <c r="L147" s="125"/>
      <c r="M147" s="57"/>
      <c r="N147" s="55"/>
      <c r="O147" s="58"/>
      <c r="P147" s="58"/>
      <c r="Q147" s="58"/>
      <c r="R147" s="58"/>
      <c r="S147" s="58"/>
      <c r="T147" s="58"/>
      <c r="U147" s="58"/>
      <c r="V147" s="58"/>
      <c r="W147" s="58"/>
      <c r="X147" s="58"/>
    </row>
    <row r="148" spans="2:24" s="110" customFormat="1" ht="15" hidden="1" customHeight="1" x14ac:dyDescent="0.4">
      <c r="B148" s="58"/>
      <c r="C148" s="55"/>
      <c r="D148" s="113"/>
      <c r="E148" s="123"/>
      <c r="F148" s="57"/>
      <c r="G148" s="55"/>
      <c r="H148" s="55"/>
      <c r="I148" s="124"/>
      <c r="J148" s="57"/>
      <c r="K148" s="57"/>
      <c r="L148" s="125"/>
      <c r="M148" s="57"/>
      <c r="N148" s="55"/>
      <c r="O148" s="58"/>
      <c r="P148" s="58"/>
      <c r="Q148" s="58"/>
      <c r="R148" s="58"/>
      <c r="S148" s="58"/>
      <c r="T148" s="58"/>
      <c r="U148" s="58"/>
      <c r="V148" s="58"/>
      <c r="W148" s="58"/>
      <c r="X148" s="58"/>
    </row>
    <row r="149" spans="2:24" s="110" customFormat="1" ht="15" hidden="1" customHeight="1" x14ac:dyDescent="0.4">
      <c r="B149" s="58"/>
      <c r="C149" s="55"/>
      <c r="D149" s="113"/>
      <c r="E149" s="123"/>
      <c r="F149" s="57"/>
      <c r="G149" s="55"/>
      <c r="H149" s="55"/>
      <c r="I149" s="124"/>
      <c r="J149" s="57"/>
      <c r="K149" s="57"/>
      <c r="L149" s="125"/>
      <c r="M149" s="57"/>
      <c r="N149" s="55"/>
      <c r="O149" s="58"/>
      <c r="P149" s="58"/>
      <c r="Q149" s="58"/>
      <c r="R149" s="58"/>
      <c r="S149" s="58"/>
      <c r="T149" s="58"/>
      <c r="U149" s="58"/>
      <c r="V149" s="58"/>
      <c r="W149" s="58"/>
      <c r="X149" s="58"/>
    </row>
    <row r="150" spans="2:24" s="110" customFormat="1" ht="15" hidden="1" customHeight="1" x14ac:dyDescent="0.4">
      <c r="B150" s="58"/>
      <c r="C150" s="55"/>
      <c r="D150" s="113"/>
      <c r="E150" s="123"/>
      <c r="F150" s="57"/>
      <c r="G150" s="55"/>
      <c r="H150" s="55"/>
      <c r="I150" s="124"/>
      <c r="J150" s="57"/>
      <c r="K150" s="57"/>
      <c r="L150" s="125"/>
      <c r="M150" s="57"/>
      <c r="N150" s="55"/>
      <c r="O150" s="58"/>
      <c r="P150" s="58"/>
      <c r="Q150" s="58"/>
      <c r="R150" s="58"/>
      <c r="S150" s="58"/>
      <c r="T150" s="58"/>
      <c r="U150" s="58"/>
      <c r="V150" s="58"/>
      <c r="W150" s="58"/>
      <c r="X150" s="58"/>
    </row>
    <row r="151" spans="2:24" s="110" customFormat="1" ht="15" hidden="1" customHeight="1" x14ac:dyDescent="0.4">
      <c r="B151" s="58"/>
      <c r="C151" s="55"/>
      <c r="D151" s="113"/>
      <c r="E151" s="123"/>
      <c r="F151" s="57"/>
      <c r="G151" s="55"/>
      <c r="H151" s="55"/>
      <c r="I151" s="124"/>
      <c r="J151" s="57"/>
      <c r="K151" s="57"/>
      <c r="L151" s="125"/>
      <c r="M151" s="57"/>
      <c r="N151" s="55"/>
      <c r="O151" s="58"/>
      <c r="P151" s="58"/>
      <c r="Q151" s="58"/>
      <c r="R151" s="58"/>
      <c r="S151" s="58"/>
      <c r="T151" s="58"/>
      <c r="U151" s="58"/>
      <c r="V151" s="58"/>
      <c r="W151" s="58"/>
      <c r="X151" s="58"/>
    </row>
    <row r="152" spans="2:24" s="110" customFormat="1" ht="15" hidden="1" customHeight="1" x14ac:dyDescent="0.4">
      <c r="B152" s="58"/>
      <c r="C152" s="55"/>
      <c r="D152" s="113"/>
      <c r="E152" s="123"/>
      <c r="F152" s="57"/>
      <c r="G152" s="55"/>
      <c r="H152" s="55"/>
      <c r="I152" s="124"/>
      <c r="J152" s="57"/>
      <c r="K152" s="57"/>
      <c r="L152" s="125"/>
      <c r="M152" s="57"/>
      <c r="N152" s="55"/>
      <c r="O152" s="58"/>
      <c r="P152" s="58"/>
      <c r="Q152" s="58"/>
      <c r="R152" s="58"/>
      <c r="S152" s="58"/>
      <c r="T152" s="58"/>
      <c r="U152" s="58"/>
      <c r="V152" s="58"/>
      <c r="W152" s="58"/>
      <c r="X152" s="58"/>
    </row>
    <row r="153" spans="2:24" s="110" customFormat="1" ht="15" hidden="1" customHeight="1" x14ac:dyDescent="0.4">
      <c r="B153" s="58"/>
      <c r="C153" s="55"/>
      <c r="D153" s="113"/>
      <c r="E153" s="123"/>
      <c r="F153" s="57"/>
      <c r="G153" s="55"/>
      <c r="H153" s="55"/>
      <c r="I153" s="124"/>
      <c r="J153" s="57"/>
      <c r="K153" s="57"/>
      <c r="L153" s="125"/>
      <c r="M153" s="57"/>
      <c r="N153" s="55"/>
      <c r="O153" s="58"/>
      <c r="P153" s="58"/>
      <c r="Q153" s="58"/>
      <c r="R153" s="58"/>
      <c r="S153" s="58"/>
      <c r="T153" s="58"/>
      <c r="U153" s="58"/>
      <c r="V153" s="58"/>
      <c r="W153" s="58"/>
      <c r="X153" s="58"/>
    </row>
    <row r="154" spans="2:24" s="110" customFormat="1" ht="15" hidden="1" customHeight="1" x14ac:dyDescent="0.4">
      <c r="B154" s="58"/>
      <c r="C154" s="55"/>
      <c r="D154" s="113"/>
      <c r="E154" s="123"/>
      <c r="F154" s="57"/>
      <c r="G154" s="55"/>
      <c r="H154" s="55"/>
      <c r="I154" s="124"/>
      <c r="J154" s="57"/>
      <c r="K154" s="57"/>
      <c r="L154" s="125"/>
      <c r="M154" s="57"/>
      <c r="N154" s="55"/>
      <c r="O154" s="58"/>
      <c r="P154" s="58"/>
      <c r="Q154" s="58"/>
      <c r="R154" s="58"/>
      <c r="S154" s="58"/>
      <c r="T154" s="58"/>
      <c r="U154" s="58"/>
      <c r="V154" s="58"/>
      <c r="W154" s="58"/>
      <c r="X154" s="58"/>
    </row>
    <row r="155" spans="2:24" s="110" customFormat="1" ht="15" hidden="1" customHeight="1" x14ac:dyDescent="0.4">
      <c r="B155" s="58"/>
      <c r="C155" s="55"/>
      <c r="D155" s="113"/>
      <c r="E155" s="123"/>
      <c r="F155" s="57"/>
      <c r="G155" s="55"/>
      <c r="H155" s="55"/>
      <c r="I155" s="124"/>
      <c r="J155" s="57"/>
      <c r="K155" s="57"/>
      <c r="L155" s="125"/>
      <c r="M155" s="57"/>
      <c r="N155" s="55"/>
      <c r="O155" s="58"/>
      <c r="P155" s="58"/>
      <c r="Q155" s="58"/>
      <c r="R155" s="58"/>
      <c r="S155" s="58"/>
      <c r="T155" s="58"/>
      <c r="U155" s="58"/>
      <c r="V155" s="58"/>
      <c r="W155" s="58"/>
      <c r="X155" s="58"/>
    </row>
    <row r="156" spans="2:24" s="110" customFormat="1" ht="15" hidden="1" customHeight="1" x14ac:dyDescent="0.4">
      <c r="B156" s="58"/>
      <c r="C156" s="55"/>
      <c r="D156" s="113"/>
      <c r="E156" s="123"/>
      <c r="F156" s="57"/>
      <c r="G156" s="55"/>
      <c r="H156" s="55"/>
      <c r="I156" s="124"/>
      <c r="J156" s="57"/>
      <c r="K156" s="57"/>
      <c r="L156" s="125"/>
      <c r="M156" s="57"/>
      <c r="N156" s="55"/>
      <c r="O156" s="58"/>
      <c r="P156" s="58"/>
      <c r="Q156" s="58"/>
      <c r="R156" s="58"/>
      <c r="S156" s="58"/>
      <c r="T156" s="58"/>
      <c r="U156" s="58"/>
      <c r="V156" s="58"/>
      <c r="W156" s="58"/>
      <c r="X156" s="58"/>
    </row>
    <row r="157" spans="2:24" s="110" customFormat="1" ht="15" hidden="1" customHeight="1" x14ac:dyDescent="0.4">
      <c r="B157" s="58"/>
      <c r="C157" s="55"/>
      <c r="D157" s="113"/>
      <c r="E157" s="123"/>
      <c r="F157" s="57"/>
      <c r="G157" s="55"/>
      <c r="H157" s="55"/>
      <c r="I157" s="124"/>
      <c r="J157" s="57"/>
      <c r="K157" s="57"/>
      <c r="L157" s="125"/>
      <c r="M157" s="57"/>
      <c r="N157" s="55"/>
      <c r="O157" s="58"/>
      <c r="P157" s="58"/>
      <c r="Q157" s="58"/>
      <c r="R157" s="58"/>
      <c r="S157" s="58"/>
      <c r="T157" s="58"/>
      <c r="U157" s="58"/>
      <c r="V157" s="58"/>
      <c r="W157" s="58"/>
      <c r="X157" s="58"/>
    </row>
    <row r="158" spans="2:24" s="110" customFormat="1" ht="15" hidden="1" customHeight="1" x14ac:dyDescent="0.4">
      <c r="B158" s="58"/>
      <c r="C158" s="55"/>
      <c r="D158" s="113"/>
      <c r="E158" s="123"/>
      <c r="F158" s="57"/>
      <c r="G158" s="55"/>
      <c r="H158" s="55"/>
      <c r="I158" s="124"/>
      <c r="J158" s="57"/>
      <c r="K158" s="57"/>
      <c r="L158" s="125"/>
      <c r="M158" s="57"/>
      <c r="N158" s="55"/>
      <c r="O158" s="58"/>
      <c r="P158" s="58"/>
      <c r="Q158" s="58"/>
      <c r="R158" s="58"/>
      <c r="S158" s="58"/>
      <c r="T158" s="58"/>
      <c r="U158" s="58"/>
      <c r="V158" s="58"/>
      <c r="W158" s="58"/>
      <c r="X158" s="58"/>
    </row>
    <row r="159" spans="2:24" s="110" customFormat="1" ht="15" hidden="1" customHeight="1" x14ac:dyDescent="0.4">
      <c r="B159" s="58"/>
      <c r="C159" s="55"/>
      <c r="D159" s="113"/>
      <c r="E159" s="123"/>
      <c r="F159" s="57"/>
      <c r="G159" s="55"/>
      <c r="H159" s="55"/>
      <c r="I159" s="124"/>
      <c r="J159" s="57"/>
      <c r="K159" s="57"/>
      <c r="L159" s="125"/>
      <c r="M159" s="57"/>
      <c r="N159" s="55"/>
      <c r="O159" s="58"/>
      <c r="P159" s="58"/>
      <c r="Q159" s="58"/>
      <c r="R159" s="58"/>
      <c r="S159" s="58"/>
      <c r="T159" s="58"/>
      <c r="U159" s="58"/>
      <c r="V159" s="58"/>
      <c r="W159" s="58"/>
      <c r="X159" s="58"/>
    </row>
    <row r="160" spans="2:24" s="110" customFormat="1" ht="15" hidden="1" customHeight="1" x14ac:dyDescent="0.4">
      <c r="B160" s="58"/>
      <c r="C160" s="55"/>
      <c r="D160" s="113"/>
      <c r="E160" s="123"/>
      <c r="F160" s="57"/>
      <c r="G160" s="55"/>
      <c r="H160" s="55"/>
      <c r="I160" s="124"/>
      <c r="J160" s="57"/>
      <c r="K160" s="57"/>
      <c r="L160" s="125"/>
      <c r="M160" s="57"/>
      <c r="N160" s="55"/>
      <c r="O160" s="58"/>
      <c r="P160" s="58"/>
      <c r="Q160" s="58"/>
      <c r="R160" s="58"/>
      <c r="S160" s="58"/>
      <c r="T160" s="58"/>
      <c r="U160" s="58"/>
      <c r="V160" s="58"/>
      <c r="W160" s="58"/>
      <c r="X160" s="58"/>
    </row>
    <row r="161" spans="2:24" s="110" customFormat="1" ht="15" hidden="1" customHeight="1" x14ac:dyDescent="0.4">
      <c r="B161" s="58"/>
      <c r="C161" s="55"/>
      <c r="D161" s="113"/>
      <c r="E161" s="123"/>
      <c r="F161" s="57"/>
      <c r="G161" s="55"/>
      <c r="H161" s="55"/>
      <c r="I161" s="124"/>
      <c r="J161" s="57"/>
      <c r="K161" s="57"/>
      <c r="L161" s="125"/>
      <c r="M161" s="57"/>
      <c r="N161" s="55"/>
      <c r="O161" s="58"/>
      <c r="P161" s="58"/>
      <c r="Q161" s="58"/>
      <c r="R161" s="58"/>
      <c r="S161" s="58"/>
      <c r="T161" s="58"/>
      <c r="U161" s="58"/>
      <c r="V161" s="58"/>
      <c r="W161" s="58"/>
      <c r="X161" s="58"/>
    </row>
    <row r="162" spans="2:24" s="110" customFormat="1" ht="15" hidden="1" customHeight="1" x14ac:dyDescent="0.4">
      <c r="B162" s="58"/>
      <c r="C162" s="55"/>
      <c r="D162" s="113"/>
      <c r="E162" s="123"/>
      <c r="F162" s="57"/>
      <c r="G162" s="55"/>
      <c r="H162" s="55"/>
      <c r="I162" s="124"/>
      <c r="J162" s="57"/>
      <c r="K162" s="57"/>
      <c r="L162" s="125"/>
      <c r="M162" s="57"/>
      <c r="N162" s="55"/>
      <c r="O162" s="58"/>
      <c r="P162" s="58"/>
      <c r="Q162" s="58"/>
      <c r="R162" s="58"/>
      <c r="S162" s="58"/>
      <c r="T162" s="58"/>
      <c r="U162" s="58"/>
      <c r="V162" s="58"/>
      <c r="W162" s="58"/>
      <c r="X162" s="58"/>
    </row>
    <row r="163" spans="2:24" s="110" customFormat="1" ht="15" hidden="1" customHeight="1" x14ac:dyDescent="0.4">
      <c r="B163" s="58"/>
      <c r="C163" s="55"/>
      <c r="D163" s="113"/>
      <c r="E163" s="123"/>
      <c r="F163" s="57"/>
      <c r="G163" s="55"/>
      <c r="H163" s="55"/>
      <c r="I163" s="124"/>
      <c r="J163" s="57"/>
      <c r="K163" s="57"/>
      <c r="L163" s="125"/>
      <c r="M163" s="57"/>
      <c r="N163" s="55"/>
      <c r="O163" s="58"/>
      <c r="P163" s="58"/>
      <c r="Q163" s="58"/>
      <c r="R163" s="58"/>
      <c r="S163" s="58"/>
      <c r="T163" s="58"/>
      <c r="U163" s="58"/>
      <c r="V163" s="58"/>
      <c r="W163" s="58"/>
      <c r="X163" s="58"/>
    </row>
    <row r="164" spans="2:24" s="110" customFormat="1" ht="15" hidden="1" customHeight="1" x14ac:dyDescent="0.4">
      <c r="B164" s="58"/>
      <c r="C164" s="55"/>
      <c r="D164" s="113"/>
      <c r="E164" s="123"/>
      <c r="F164" s="57"/>
      <c r="G164" s="55"/>
      <c r="H164" s="55"/>
      <c r="I164" s="124"/>
      <c r="J164" s="57"/>
      <c r="K164" s="57"/>
      <c r="L164" s="125"/>
      <c r="M164" s="57"/>
      <c r="N164" s="55"/>
      <c r="O164" s="58"/>
      <c r="P164" s="58"/>
      <c r="Q164" s="58"/>
      <c r="R164" s="58"/>
      <c r="S164" s="58"/>
      <c r="T164" s="58"/>
      <c r="U164" s="58"/>
      <c r="V164" s="58"/>
      <c r="W164" s="58"/>
      <c r="X164" s="58"/>
    </row>
    <row r="165" spans="2:24" s="110" customFormat="1" ht="15" hidden="1" customHeight="1" x14ac:dyDescent="0.4">
      <c r="B165" s="58"/>
      <c r="C165" s="55"/>
      <c r="D165" s="113"/>
      <c r="E165" s="123"/>
      <c r="F165" s="57"/>
      <c r="G165" s="55"/>
      <c r="H165" s="55"/>
      <c r="I165" s="124"/>
      <c r="J165" s="57"/>
      <c r="K165" s="57"/>
      <c r="L165" s="125"/>
      <c r="M165" s="57"/>
      <c r="N165" s="55"/>
      <c r="O165" s="58"/>
      <c r="P165" s="58"/>
      <c r="Q165" s="58"/>
      <c r="R165" s="58"/>
      <c r="S165" s="58"/>
      <c r="T165" s="58"/>
      <c r="U165" s="58"/>
      <c r="V165" s="58"/>
      <c r="W165" s="58"/>
      <c r="X165" s="58"/>
    </row>
    <row r="166" spans="2:24" s="110" customFormat="1" ht="15" hidden="1" customHeight="1" x14ac:dyDescent="0.4">
      <c r="B166" s="58"/>
      <c r="C166" s="55"/>
      <c r="D166" s="113"/>
      <c r="E166" s="123"/>
      <c r="F166" s="57"/>
      <c r="G166" s="55"/>
      <c r="H166" s="55"/>
      <c r="I166" s="124"/>
      <c r="J166" s="57"/>
      <c r="K166" s="57"/>
      <c r="L166" s="125"/>
      <c r="M166" s="57"/>
      <c r="N166" s="55"/>
      <c r="O166" s="58"/>
      <c r="P166" s="58"/>
      <c r="Q166" s="58"/>
      <c r="R166" s="58"/>
      <c r="S166" s="58"/>
      <c r="T166" s="58"/>
      <c r="U166" s="58"/>
      <c r="V166" s="58"/>
      <c r="W166" s="58"/>
      <c r="X166" s="58"/>
    </row>
    <row r="167" spans="2:24" s="110" customFormat="1" ht="15" hidden="1" customHeight="1" x14ac:dyDescent="0.4">
      <c r="B167" s="58"/>
      <c r="C167" s="55"/>
      <c r="D167" s="113"/>
      <c r="E167" s="123"/>
      <c r="F167" s="57"/>
      <c r="G167" s="55"/>
      <c r="H167" s="55"/>
      <c r="I167" s="124"/>
      <c r="J167" s="57"/>
      <c r="K167" s="57"/>
      <c r="L167" s="125"/>
      <c r="M167" s="57"/>
      <c r="N167" s="55"/>
      <c r="O167" s="58"/>
      <c r="P167" s="58"/>
      <c r="Q167" s="58"/>
      <c r="R167" s="58"/>
      <c r="S167" s="58"/>
      <c r="T167" s="58"/>
      <c r="U167" s="58"/>
      <c r="V167" s="58"/>
      <c r="W167" s="58"/>
      <c r="X167" s="58"/>
    </row>
    <row r="168" spans="2:24" s="110" customFormat="1" ht="15" hidden="1" customHeight="1" x14ac:dyDescent="0.4">
      <c r="B168" s="58"/>
      <c r="C168" s="55"/>
      <c r="D168" s="113"/>
      <c r="E168" s="123"/>
      <c r="F168" s="57"/>
      <c r="G168" s="55"/>
      <c r="H168" s="55"/>
      <c r="I168" s="124"/>
      <c r="J168" s="57"/>
      <c r="K168" s="57"/>
      <c r="L168" s="125"/>
      <c r="M168" s="57"/>
      <c r="N168" s="55"/>
      <c r="O168" s="58"/>
      <c r="P168" s="58"/>
      <c r="Q168" s="58"/>
      <c r="R168" s="58"/>
      <c r="S168" s="58"/>
      <c r="T168" s="58"/>
      <c r="U168" s="58"/>
      <c r="V168" s="58"/>
      <c r="W168" s="58"/>
      <c r="X168" s="58"/>
    </row>
    <row r="169" spans="2:24" s="110" customFormat="1" ht="15" hidden="1" customHeight="1" x14ac:dyDescent="0.4">
      <c r="B169" s="58"/>
      <c r="C169" s="55"/>
      <c r="D169" s="113"/>
      <c r="E169" s="123"/>
      <c r="F169" s="57"/>
      <c r="G169" s="55"/>
      <c r="H169" s="55"/>
      <c r="I169" s="124"/>
      <c r="J169" s="57"/>
      <c r="K169" s="57"/>
      <c r="L169" s="125"/>
      <c r="M169" s="57"/>
      <c r="N169" s="55"/>
      <c r="O169" s="58"/>
      <c r="P169" s="58"/>
      <c r="Q169" s="58"/>
      <c r="R169" s="58"/>
      <c r="S169" s="58"/>
      <c r="T169" s="58"/>
      <c r="U169" s="58"/>
      <c r="V169" s="58"/>
      <c r="W169" s="58"/>
      <c r="X169" s="58"/>
    </row>
    <row r="170" spans="2:24" s="110" customFormat="1" ht="15" hidden="1" customHeight="1" x14ac:dyDescent="0.4">
      <c r="B170" s="58"/>
      <c r="C170" s="55"/>
      <c r="D170" s="113"/>
      <c r="E170" s="123"/>
      <c r="F170" s="57"/>
      <c r="G170" s="55"/>
      <c r="H170" s="55"/>
      <c r="I170" s="124"/>
      <c r="J170" s="57"/>
      <c r="K170" s="57"/>
      <c r="L170" s="125"/>
      <c r="M170" s="57"/>
      <c r="N170" s="55"/>
      <c r="O170" s="58"/>
      <c r="P170" s="58"/>
      <c r="Q170" s="58"/>
      <c r="R170" s="58"/>
      <c r="S170" s="58"/>
      <c r="T170" s="58"/>
      <c r="U170" s="58"/>
      <c r="V170" s="58"/>
      <c r="W170" s="58"/>
      <c r="X170" s="58"/>
    </row>
    <row r="171" spans="2:24" s="110" customFormat="1" ht="15" hidden="1" customHeight="1" x14ac:dyDescent="0.4">
      <c r="B171" s="58"/>
      <c r="C171" s="55"/>
      <c r="D171" s="113"/>
      <c r="E171" s="123"/>
      <c r="F171" s="57"/>
      <c r="G171" s="55"/>
      <c r="H171" s="55"/>
      <c r="I171" s="124"/>
      <c r="J171" s="57"/>
      <c r="K171" s="57"/>
      <c r="L171" s="125"/>
      <c r="M171" s="57"/>
      <c r="N171" s="55"/>
      <c r="O171" s="58"/>
      <c r="P171" s="58"/>
      <c r="Q171" s="58"/>
      <c r="R171" s="58"/>
      <c r="S171" s="58"/>
      <c r="T171" s="58"/>
      <c r="U171" s="58"/>
      <c r="V171" s="58"/>
      <c r="W171" s="58"/>
      <c r="X171" s="58"/>
    </row>
    <row r="172" spans="2:24" s="110" customFormat="1" ht="15" hidden="1" customHeight="1" x14ac:dyDescent="0.4">
      <c r="B172" s="58"/>
      <c r="C172" s="55"/>
      <c r="D172" s="113"/>
      <c r="E172" s="123"/>
      <c r="F172" s="57"/>
      <c r="G172" s="55"/>
      <c r="H172" s="55"/>
      <c r="I172" s="124"/>
      <c r="J172" s="57"/>
      <c r="K172" s="57"/>
      <c r="L172" s="125"/>
      <c r="M172" s="57"/>
      <c r="N172" s="55"/>
      <c r="O172" s="58"/>
      <c r="P172" s="58"/>
      <c r="Q172" s="58"/>
      <c r="R172" s="58"/>
      <c r="S172" s="58"/>
      <c r="T172" s="58"/>
      <c r="U172" s="58"/>
      <c r="V172" s="58"/>
      <c r="W172" s="58"/>
      <c r="X172" s="58"/>
    </row>
    <row r="173" spans="2:24" s="110" customFormat="1" ht="15" hidden="1" customHeight="1" x14ac:dyDescent="0.4">
      <c r="B173" s="58"/>
      <c r="C173" s="55"/>
      <c r="D173" s="113"/>
      <c r="E173" s="123"/>
      <c r="F173" s="57"/>
      <c r="G173" s="55"/>
      <c r="H173" s="55"/>
      <c r="I173" s="124"/>
      <c r="J173" s="57"/>
      <c r="K173" s="57"/>
      <c r="L173" s="125"/>
      <c r="M173" s="57"/>
      <c r="N173" s="55"/>
      <c r="O173" s="58"/>
      <c r="P173" s="58"/>
      <c r="Q173" s="58"/>
      <c r="R173" s="58"/>
      <c r="S173" s="58"/>
      <c r="T173" s="58"/>
      <c r="U173" s="58"/>
      <c r="V173" s="58"/>
      <c r="W173" s="58"/>
      <c r="X173" s="58"/>
    </row>
    <row r="174" spans="2:24" s="110" customFormat="1" ht="15" hidden="1" customHeight="1" x14ac:dyDescent="0.4">
      <c r="B174" s="58"/>
      <c r="C174" s="55"/>
      <c r="D174" s="113"/>
      <c r="E174" s="123"/>
      <c r="F174" s="57"/>
      <c r="G174" s="55"/>
      <c r="H174" s="55"/>
      <c r="I174" s="124"/>
      <c r="J174" s="57"/>
      <c r="K174" s="57"/>
      <c r="L174" s="125"/>
      <c r="M174" s="57"/>
      <c r="N174" s="55"/>
      <c r="O174" s="58"/>
      <c r="P174" s="58"/>
      <c r="Q174" s="58"/>
      <c r="R174" s="58"/>
      <c r="S174" s="58"/>
      <c r="T174" s="58"/>
      <c r="U174" s="58"/>
      <c r="V174" s="58"/>
      <c r="W174" s="58"/>
      <c r="X174" s="58"/>
    </row>
    <row r="175" spans="2:24" s="110" customFormat="1" ht="15" hidden="1" customHeight="1" x14ac:dyDescent="0.4">
      <c r="B175" s="58"/>
      <c r="C175" s="55"/>
      <c r="D175" s="113"/>
      <c r="E175" s="123"/>
      <c r="F175" s="57"/>
      <c r="G175" s="55"/>
      <c r="H175" s="55"/>
      <c r="I175" s="124"/>
      <c r="J175" s="57"/>
      <c r="K175" s="57"/>
      <c r="L175" s="125"/>
      <c r="M175" s="57"/>
      <c r="N175" s="55"/>
      <c r="O175" s="58"/>
      <c r="P175" s="58"/>
      <c r="Q175" s="58"/>
      <c r="R175" s="58"/>
      <c r="S175" s="58"/>
      <c r="T175" s="58"/>
      <c r="U175" s="58"/>
      <c r="V175" s="58"/>
      <c r="W175" s="58"/>
      <c r="X175" s="58"/>
    </row>
    <row r="176" spans="2:24" s="110" customFormat="1" ht="15" hidden="1" customHeight="1" x14ac:dyDescent="0.4">
      <c r="B176" s="58"/>
      <c r="C176" s="55"/>
      <c r="D176" s="113"/>
      <c r="E176" s="123"/>
      <c r="F176" s="57"/>
      <c r="G176" s="55"/>
      <c r="H176" s="55"/>
      <c r="I176" s="124"/>
      <c r="J176" s="57"/>
      <c r="K176" s="57"/>
      <c r="L176" s="125"/>
      <c r="M176" s="57"/>
      <c r="N176" s="55"/>
      <c r="O176" s="58"/>
      <c r="P176" s="58"/>
      <c r="Q176" s="58"/>
      <c r="R176" s="58"/>
      <c r="S176" s="58"/>
      <c r="T176" s="58"/>
      <c r="U176" s="58"/>
      <c r="V176" s="58"/>
      <c r="W176" s="58"/>
      <c r="X176" s="58"/>
    </row>
    <row r="177" spans="2:24" s="110" customFormat="1" ht="15" hidden="1" customHeight="1" x14ac:dyDescent="0.4">
      <c r="B177" s="58"/>
      <c r="C177" s="55"/>
      <c r="D177" s="113"/>
      <c r="E177" s="123"/>
      <c r="F177" s="57"/>
      <c r="G177" s="55"/>
      <c r="H177" s="55"/>
      <c r="I177" s="124"/>
      <c r="J177" s="57"/>
      <c r="K177" s="57"/>
      <c r="L177" s="125"/>
      <c r="M177" s="57"/>
      <c r="N177" s="55"/>
      <c r="O177" s="58"/>
      <c r="P177" s="58"/>
      <c r="Q177" s="58"/>
      <c r="R177" s="58"/>
      <c r="S177" s="58"/>
      <c r="T177" s="58"/>
      <c r="U177" s="58"/>
      <c r="V177" s="58"/>
      <c r="W177" s="58"/>
      <c r="X177" s="58"/>
    </row>
    <row r="178" spans="2:24" s="110" customFormat="1" ht="15" hidden="1" customHeight="1" x14ac:dyDescent="0.4">
      <c r="B178" s="58"/>
      <c r="C178" s="55"/>
      <c r="D178" s="113"/>
      <c r="E178" s="123"/>
      <c r="F178" s="57"/>
      <c r="G178" s="55"/>
      <c r="H178" s="55"/>
      <c r="I178" s="124"/>
      <c r="J178" s="57"/>
      <c r="K178" s="57"/>
      <c r="L178" s="125"/>
      <c r="M178" s="57"/>
      <c r="N178" s="55"/>
      <c r="O178" s="58"/>
      <c r="P178" s="58"/>
      <c r="Q178" s="58"/>
      <c r="R178" s="58"/>
      <c r="S178" s="58"/>
      <c r="T178" s="58"/>
      <c r="U178" s="58"/>
      <c r="V178" s="58"/>
      <c r="W178" s="58"/>
      <c r="X178" s="58"/>
    </row>
    <row r="179" spans="2:24" s="110" customFormat="1" ht="15" hidden="1" customHeight="1" x14ac:dyDescent="0.4">
      <c r="B179" s="58"/>
      <c r="C179" s="55"/>
      <c r="D179" s="113"/>
      <c r="E179" s="123"/>
      <c r="F179" s="57"/>
      <c r="G179" s="55"/>
      <c r="H179" s="55"/>
      <c r="I179" s="124"/>
      <c r="J179" s="57"/>
      <c r="K179" s="57"/>
      <c r="L179" s="125"/>
      <c r="M179" s="57"/>
      <c r="N179" s="55"/>
      <c r="O179" s="58"/>
      <c r="P179" s="58"/>
      <c r="Q179" s="58"/>
      <c r="R179" s="58"/>
      <c r="S179" s="58"/>
      <c r="T179" s="58"/>
      <c r="U179" s="58"/>
      <c r="V179" s="58"/>
      <c r="W179" s="58"/>
      <c r="X179" s="58"/>
    </row>
    <row r="180" spans="2:24" s="110" customFormat="1" ht="15" hidden="1" customHeight="1" x14ac:dyDescent="0.4">
      <c r="B180" s="58"/>
      <c r="C180" s="55"/>
      <c r="D180" s="113"/>
      <c r="E180" s="123"/>
      <c r="F180" s="57"/>
      <c r="G180" s="55"/>
      <c r="H180" s="55"/>
      <c r="I180" s="124"/>
      <c r="J180" s="57"/>
      <c r="K180" s="57"/>
      <c r="L180" s="125"/>
      <c r="M180" s="57"/>
      <c r="N180" s="55"/>
      <c r="O180" s="58"/>
      <c r="P180" s="58"/>
      <c r="Q180" s="58"/>
      <c r="R180" s="58"/>
      <c r="S180" s="58"/>
      <c r="T180" s="58"/>
      <c r="U180" s="58"/>
      <c r="V180" s="58"/>
      <c r="W180" s="58"/>
      <c r="X180" s="58"/>
    </row>
    <row r="181" spans="2:24" s="110" customFormat="1" ht="15" hidden="1" customHeight="1" x14ac:dyDescent="0.4">
      <c r="B181" s="58"/>
      <c r="C181" s="55"/>
      <c r="D181" s="113"/>
      <c r="E181" s="123"/>
      <c r="F181" s="57"/>
      <c r="G181" s="55"/>
      <c r="H181" s="55"/>
      <c r="I181" s="124"/>
      <c r="J181" s="57"/>
      <c r="K181" s="57"/>
      <c r="L181" s="125"/>
      <c r="M181" s="57"/>
      <c r="N181" s="55"/>
      <c r="O181" s="58"/>
      <c r="P181" s="58"/>
      <c r="Q181" s="58"/>
      <c r="R181" s="58"/>
      <c r="S181" s="58"/>
      <c r="T181" s="58"/>
      <c r="U181" s="58"/>
      <c r="V181" s="58"/>
      <c r="W181" s="58"/>
      <c r="X181" s="58"/>
    </row>
    <row r="182" spans="2:24" s="110" customFormat="1" ht="15" hidden="1" customHeight="1" x14ac:dyDescent="0.4">
      <c r="B182" s="58"/>
      <c r="C182" s="55"/>
      <c r="D182" s="113"/>
      <c r="E182" s="123"/>
      <c r="F182" s="57"/>
      <c r="G182" s="55"/>
      <c r="H182" s="55"/>
      <c r="I182" s="124"/>
      <c r="J182" s="57"/>
      <c r="K182" s="57"/>
      <c r="L182" s="125"/>
      <c r="M182" s="57"/>
      <c r="N182" s="55"/>
      <c r="O182" s="58"/>
      <c r="P182" s="58"/>
      <c r="Q182" s="58"/>
      <c r="R182" s="58"/>
      <c r="S182" s="58"/>
      <c r="T182" s="58"/>
      <c r="U182" s="58"/>
      <c r="V182" s="58"/>
      <c r="W182" s="58"/>
      <c r="X182" s="58"/>
    </row>
    <row r="183" spans="2:24" s="110" customFormat="1" ht="15" hidden="1" customHeight="1" x14ac:dyDescent="0.4">
      <c r="B183" s="58"/>
      <c r="C183" s="55"/>
      <c r="D183" s="113"/>
      <c r="E183" s="123"/>
      <c r="F183" s="57"/>
      <c r="G183" s="55"/>
      <c r="H183" s="55"/>
      <c r="I183" s="124"/>
      <c r="J183" s="57"/>
      <c r="K183" s="57"/>
      <c r="L183" s="125"/>
      <c r="M183" s="57"/>
      <c r="N183" s="55"/>
      <c r="O183" s="58"/>
      <c r="P183" s="58"/>
      <c r="Q183" s="58"/>
      <c r="R183" s="58"/>
      <c r="S183" s="58"/>
      <c r="T183" s="58"/>
      <c r="U183" s="58"/>
      <c r="V183" s="58"/>
      <c r="W183" s="58"/>
      <c r="X183" s="58"/>
    </row>
    <row r="184" spans="2:24" s="110" customFormat="1" ht="15" hidden="1" customHeight="1" x14ac:dyDescent="0.4">
      <c r="B184" s="58"/>
      <c r="C184" s="55"/>
      <c r="D184" s="113"/>
      <c r="E184" s="123"/>
      <c r="F184" s="57"/>
      <c r="G184" s="55"/>
      <c r="H184" s="55"/>
      <c r="I184" s="124"/>
      <c r="J184" s="57"/>
      <c r="K184" s="57"/>
      <c r="L184" s="125"/>
      <c r="M184" s="57"/>
      <c r="N184" s="55"/>
      <c r="O184" s="58"/>
      <c r="P184" s="58"/>
      <c r="Q184" s="58"/>
      <c r="R184" s="58"/>
      <c r="S184" s="58"/>
      <c r="T184" s="58"/>
      <c r="U184" s="58"/>
      <c r="V184" s="58"/>
      <c r="W184" s="58"/>
      <c r="X184" s="58"/>
    </row>
    <row r="185" spans="2:24" s="110" customFormat="1" ht="15" hidden="1" customHeight="1" x14ac:dyDescent="0.4">
      <c r="B185" s="58"/>
      <c r="C185" s="55"/>
      <c r="D185" s="113"/>
      <c r="E185" s="123"/>
      <c r="F185" s="57"/>
      <c r="G185" s="55"/>
      <c r="H185" s="55"/>
      <c r="I185" s="124"/>
      <c r="J185" s="57"/>
      <c r="K185" s="57"/>
      <c r="L185" s="125"/>
      <c r="M185" s="57"/>
      <c r="N185" s="55"/>
      <c r="O185" s="58"/>
      <c r="P185" s="58"/>
      <c r="Q185" s="58"/>
      <c r="R185" s="58"/>
      <c r="S185" s="58"/>
      <c r="T185" s="58"/>
      <c r="U185" s="58"/>
      <c r="V185" s="58"/>
      <c r="W185" s="58"/>
      <c r="X185" s="58"/>
    </row>
    <row r="186" spans="2:24" s="110" customFormat="1" ht="15" hidden="1" customHeight="1" x14ac:dyDescent="0.4">
      <c r="B186" s="58"/>
      <c r="C186" s="55"/>
      <c r="D186" s="113"/>
      <c r="E186" s="123"/>
      <c r="F186" s="57"/>
      <c r="G186" s="55"/>
      <c r="H186" s="55"/>
      <c r="I186" s="124"/>
      <c r="J186" s="57"/>
      <c r="K186" s="57"/>
      <c r="L186" s="125"/>
      <c r="M186" s="57"/>
      <c r="N186" s="55"/>
      <c r="O186" s="58"/>
      <c r="P186" s="58"/>
      <c r="Q186" s="58"/>
      <c r="R186" s="58"/>
      <c r="S186" s="58"/>
      <c r="T186" s="58"/>
      <c r="U186" s="58"/>
      <c r="V186" s="58"/>
      <c r="W186" s="58"/>
      <c r="X186" s="58"/>
    </row>
    <row r="187" spans="2:24" s="110" customFormat="1" ht="15" hidden="1" customHeight="1" x14ac:dyDescent="0.4">
      <c r="B187" s="58"/>
      <c r="C187" s="55"/>
      <c r="D187" s="113"/>
      <c r="E187" s="123"/>
      <c r="F187" s="57"/>
      <c r="G187" s="55"/>
      <c r="H187" s="55"/>
      <c r="I187" s="124"/>
      <c r="J187" s="57"/>
      <c r="K187" s="57"/>
      <c r="L187" s="125"/>
      <c r="M187" s="57"/>
      <c r="N187" s="55"/>
      <c r="O187" s="58"/>
      <c r="P187" s="58"/>
      <c r="Q187" s="58"/>
      <c r="R187" s="58"/>
      <c r="S187" s="58"/>
      <c r="T187" s="58"/>
      <c r="U187" s="58"/>
      <c r="V187" s="58"/>
      <c r="W187" s="58"/>
      <c r="X187" s="58"/>
    </row>
    <row r="188" spans="2:24" s="110" customFormat="1" ht="15" hidden="1" customHeight="1" x14ac:dyDescent="0.4">
      <c r="B188" s="58"/>
      <c r="C188" s="55"/>
      <c r="D188" s="113"/>
      <c r="E188" s="123"/>
      <c r="F188" s="57"/>
      <c r="G188" s="55"/>
      <c r="H188" s="55"/>
      <c r="I188" s="124"/>
      <c r="J188" s="57"/>
      <c r="K188" s="57"/>
      <c r="L188" s="125"/>
      <c r="M188" s="57"/>
      <c r="N188" s="55"/>
      <c r="O188" s="58"/>
      <c r="P188" s="58"/>
      <c r="Q188" s="58"/>
      <c r="R188" s="58"/>
      <c r="S188" s="58"/>
      <c r="T188" s="58"/>
      <c r="U188" s="58"/>
      <c r="V188" s="58"/>
      <c r="W188" s="58"/>
      <c r="X188" s="58"/>
    </row>
    <row r="189" spans="2:24" s="110" customFormat="1" ht="15" hidden="1" customHeight="1" x14ac:dyDescent="0.4">
      <c r="B189" s="58"/>
      <c r="C189" s="55"/>
      <c r="D189" s="113"/>
      <c r="E189" s="123"/>
      <c r="F189" s="57"/>
      <c r="G189" s="55"/>
      <c r="H189" s="55"/>
      <c r="I189" s="124"/>
      <c r="J189" s="57"/>
      <c r="K189" s="57"/>
      <c r="L189" s="125"/>
      <c r="M189" s="57"/>
      <c r="N189" s="55"/>
      <c r="O189" s="58"/>
      <c r="P189" s="58"/>
      <c r="Q189" s="58"/>
      <c r="R189" s="58"/>
      <c r="S189" s="58"/>
      <c r="T189" s="58"/>
      <c r="U189" s="58"/>
      <c r="V189" s="58"/>
      <c r="W189" s="58"/>
      <c r="X189" s="58"/>
    </row>
    <row r="190" spans="2:24" s="110" customFormat="1" ht="15" hidden="1" customHeight="1" x14ac:dyDescent="0.4">
      <c r="B190" s="58"/>
      <c r="C190" s="55"/>
      <c r="D190" s="113"/>
      <c r="E190" s="123"/>
      <c r="F190" s="57"/>
      <c r="G190" s="55"/>
      <c r="H190" s="55"/>
      <c r="I190" s="124"/>
      <c r="J190" s="57"/>
      <c r="K190" s="57"/>
      <c r="L190" s="125"/>
      <c r="M190" s="57"/>
      <c r="N190" s="55"/>
      <c r="O190" s="58"/>
      <c r="P190" s="58"/>
      <c r="Q190" s="58"/>
      <c r="R190" s="58"/>
      <c r="S190" s="58"/>
      <c r="T190" s="58"/>
      <c r="U190" s="58"/>
      <c r="V190" s="58"/>
      <c r="W190" s="58"/>
      <c r="X190" s="58"/>
    </row>
    <row r="191" spans="2:24" s="110" customFormat="1" ht="15" hidden="1" customHeight="1" x14ac:dyDescent="0.4">
      <c r="B191" s="58"/>
      <c r="C191" s="55"/>
      <c r="D191" s="113"/>
      <c r="E191" s="123"/>
      <c r="F191" s="57"/>
      <c r="G191" s="55"/>
      <c r="H191" s="55"/>
      <c r="I191" s="124"/>
      <c r="J191" s="57"/>
      <c r="K191" s="57"/>
      <c r="L191" s="125"/>
      <c r="M191" s="57"/>
      <c r="N191" s="55"/>
      <c r="O191" s="58"/>
      <c r="P191" s="58"/>
      <c r="Q191" s="58"/>
      <c r="R191" s="58"/>
      <c r="S191" s="58"/>
      <c r="T191" s="58"/>
      <c r="U191" s="58"/>
      <c r="V191" s="58"/>
      <c r="W191" s="58"/>
      <c r="X191" s="58"/>
    </row>
    <row r="192" spans="2:24" s="110" customFormat="1" ht="15" hidden="1" customHeight="1" x14ac:dyDescent="0.4">
      <c r="B192" s="58"/>
      <c r="C192" s="55"/>
      <c r="D192" s="113"/>
      <c r="E192" s="123"/>
      <c r="F192" s="57"/>
      <c r="G192" s="55"/>
      <c r="H192" s="55"/>
      <c r="I192" s="124"/>
      <c r="J192" s="57"/>
      <c r="K192" s="57"/>
      <c r="L192" s="125"/>
      <c r="M192" s="57"/>
      <c r="N192" s="55"/>
      <c r="O192" s="58"/>
      <c r="P192" s="58"/>
      <c r="Q192" s="58"/>
      <c r="R192" s="58"/>
      <c r="S192" s="58"/>
      <c r="T192" s="58"/>
      <c r="U192" s="58"/>
      <c r="V192" s="58"/>
      <c r="W192" s="58"/>
      <c r="X192" s="58"/>
    </row>
    <row r="193" spans="2:24" s="110" customFormat="1" ht="15" hidden="1" customHeight="1" x14ac:dyDescent="0.4">
      <c r="B193" s="58"/>
      <c r="C193" s="55"/>
      <c r="D193" s="113"/>
      <c r="E193" s="123"/>
      <c r="F193" s="57"/>
      <c r="G193" s="55"/>
      <c r="H193" s="55"/>
      <c r="I193" s="124"/>
      <c r="J193" s="57"/>
      <c r="K193" s="57"/>
      <c r="L193" s="125"/>
      <c r="M193" s="57"/>
      <c r="N193" s="55"/>
      <c r="O193" s="58"/>
      <c r="P193" s="58"/>
      <c r="Q193" s="58"/>
      <c r="R193" s="58"/>
      <c r="S193" s="58"/>
      <c r="T193" s="58"/>
      <c r="U193" s="58"/>
      <c r="V193" s="58"/>
      <c r="W193" s="58"/>
      <c r="X193" s="58"/>
    </row>
    <row r="194" spans="2:24" s="110" customFormat="1" ht="15" hidden="1" customHeight="1" x14ac:dyDescent="0.4">
      <c r="B194" s="58"/>
      <c r="C194" s="55"/>
      <c r="D194" s="113"/>
      <c r="E194" s="123"/>
      <c r="F194" s="57"/>
      <c r="G194" s="55"/>
      <c r="H194" s="55"/>
      <c r="I194" s="124"/>
      <c r="J194" s="57"/>
      <c r="K194" s="57"/>
      <c r="L194" s="125"/>
      <c r="M194" s="57"/>
      <c r="N194" s="55"/>
      <c r="O194" s="58"/>
      <c r="P194" s="58"/>
      <c r="Q194" s="58"/>
      <c r="R194" s="58"/>
      <c r="S194" s="58"/>
      <c r="T194" s="58"/>
      <c r="U194" s="58"/>
      <c r="V194" s="58"/>
      <c r="W194" s="58"/>
      <c r="X194" s="58"/>
    </row>
    <row r="195" spans="2:24" s="110" customFormat="1" ht="15" hidden="1" customHeight="1" x14ac:dyDescent="0.4">
      <c r="B195" s="58"/>
      <c r="C195" s="55"/>
      <c r="D195" s="113"/>
      <c r="E195" s="123"/>
      <c r="F195" s="57"/>
      <c r="G195" s="55"/>
      <c r="H195" s="55"/>
      <c r="I195" s="124"/>
      <c r="J195" s="57"/>
      <c r="K195" s="57"/>
      <c r="L195" s="125"/>
      <c r="M195" s="57"/>
      <c r="N195" s="55"/>
      <c r="O195" s="58"/>
      <c r="P195" s="58"/>
      <c r="Q195" s="58"/>
      <c r="R195" s="58"/>
      <c r="S195" s="58"/>
      <c r="T195" s="58"/>
      <c r="U195" s="58"/>
      <c r="V195" s="58"/>
      <c r="W195" s="58"/>
      <c r="X195" s="58"/>
    </row>
    <row r="196" spans="2:24" s="110" customFormat="1" ht="15" hidden="1" customHeight="1" x14ac:dyDescent="0.4">
      <c r="B196" s="58"/>
      <c r="C196" s="55"/>
      <c r="D196" s="113"/>
      <c r="E196" s="123"/>
      <c r="F196" s="57"/>
      <c r="G196" s="55"/>
      <c r="H196" s="55"/>
      <c r="I196" s="124"/>
      <c r="J196" s="57"/>
      <c r="K196" s="57"/>
      <c r="L196" s="125"/>
      <c r="M196" s="57"/>
      <c r="N196" s="55"/>
      <c r="O196" s="58"/>
      <c r="P196" s="58"/>
      <c r="Q196" s="58"/>
      <c r="R196" s="58"/>
      <c r="S196" s="58"/>
      <c r="T196" s="58"/>
      <c r="U196" s="58"/>
      <c r="V196" s="58"/>
      <c r="W196" s="58"/>
      <c r="X196" s="58"/>
    </row>
    <row r="197" spans="2:24" s="110" customFormat="1" ht="15" hidden="1" customHeight="1" x14ac:dyDescent="0.4">
      <c r="B197" s="58"/>
      <c r="C197" s="55"/>
      <c r="D197" s="113"/>
      <c r="E197" s="123"/>
      <c r="F197" s="57"/>
      <c r="G197" s="55"/>
      <c r="H197" s="55"/>
      <c r="I197" s="124"/>
      <c r="J197" s="57"/>
      <c r="K197" s="57"/>
      <c r="L197" s="125"/>
      <c r="M197" s="57"/>
      <c r="N197" s="55"/>
      <c r="O197" s="58"/>
      <c r="P197" s="58"/>
      <c r="Q197" s="58"/>
      <c r="R197" s="58"/>
      <c r="S197" s="58"/>
      <c r="T197" s="58"/>
      <c r="U197" s="58"/>
      <c r="V197" s="58"/>
      <c r="W197" s="58"/>
      <c r="X197" s="58"/>
    </row>
    <row r="198" spans="2:24" s="110" customFormat="1" ht="15" hidden="1" customHeight="1" x14ac:dyDescent="0.4">
      <c r="B198" s="58"/>
      <c r="C198" s="55"/>
      <c r="D198" s="113"/>
      <c r="E198" s="123"/>
      <c r="F198" s="57"/>
      <c r="G198" s="55"/>
      <c r="H198" s="55"/>
      <c r="I198" s="124"/>
      <c r="J198" s="57"/>
      <c r="K198" s="57"/>
      <c r="L198" s="125"/>
      <c r="M198" s="57"/>
      <c r="N198" s="55"/>
      <c r="O198" s="58"/>
      <c r="P198" s="58"/>
      <c r="Q198" s="58"/>
      <c r="R198" s="58"/>
      <c r="S198" s="58"/>
      <c r="T198" s="58"/>
      <c r="U198" s="58"/>
      <c r="V198" s="58"/>
      <c r="W198" s="58"/>
      <c r="X198" s="58"/>
    </row>
    <row r="199" spans="2:24" s="110" customFormat="1" ht="15" hidden="1" customHeight="1" x14ac:dyDescent="0.4">
      <c r="B199" s="58"/>
      <c r="C199" s="55"/>
      <c r="D199" s="113"/>
      <c r="E199" s="123"/>
      <c r="F199" s="57"/>
      <c r="G199" s="55"/>
      <c r="H199" s="55"/>
      <c r="I199" s="124"/>
      <c r="J199" s="57"/>
      <c r="K199" s="57"/>
      <c r="L199" s="125"/>
      <c r="M199" s="57"/>
      <c r="N199" s="55"/>
      <c r="O199" s="58"/>
      <c r="P199" s="58"/>
      <c r="Q199" s="58"/>
      <c r="R199" s="58"/>
      <c r="S199" s="58"/>
      <c r="T199" s="58"/>
      <c r="U199" s="58"/>
      <c r="V199" s="58"/>
      <c r="W199" s="58"/>
      <c r="X199" s="58"/>
    </row>
    <row r="200" spans="2:24" s="110" customFormat="1" ht="15" hidden="1" customHeight="1" x14ac:dyDescent="0.4">
      <c r="B200" s="58"/>
      <c r="C200" s="55"/>
      <c r="D200" s="113"/>
      <c r="E200" s="123"/>
      <c r="F200" s="57"/>
      <c r="G200" s="55"/>
      <c r="H200" s="55"/>
      <c r="I200" s="124"/>
      <c r="J200" s="57"/>
      <c r="K200" s="57"/>
      <c r="L200" s="125"/>
      <c r="M200" s="57"/>
      <c r="N200" s="55"/>
      <c r="O200" s="58"/>
      <c r="P200" s="58"/>
      <c r="Q200" s="58"/>
      <c r="R200" s="58"/>
      <c r="S200" s="58"/>
      <c r="T200" s="58"/>
      <c r="U200" s="58"/>
      <c r="V200" s="58"/>
      <c r="W200" s="58"/>
      <c r="X200" s="58"/>
    </row>
    <row r="201" spans="2:24" s="110" customFormat="1" ht="15" hidden="1" customHeight="1" x14ac:dyDescent="0.4">
      <c r="B201" s="58"/>
      <c r="C201" s="55"/>
      <c r="D201" s="113"/>
      <c r="E201" s="123"/>
      <c r="F201" s="57"/>
      <c r="G201" s="55"/>
      <c r="H201" s="55"/>
      <c r="I201" s="124"/>
      <c r="J201" s="57"/>
      <c r="K201" s="57"/>
      <c r="L201" s="125"/>
      <c r="M201" s="57"/>
      <c r="N201" s="55"/>
      <c r="O201" s="58"/>
      <c r="P201" s="58"/>
      <c r="Q201" s="58"/>
      <c r="R201" s="58"/>
      <c r="S201" s="58"/>
      <c r="T201" s="58"/>
      <c r="U201" s="58"/>
      <c r="V201" s="58"/>
      <c r="W201" s="58"/>
      <c r="X201" s="58"/>
    </row>
    <row r="202" spans="2:24" s="110" customFormat="1" ht="15" hidden="1" customHeight="1" x14ac:dyDescent="0.4">
      <c r="B202" s="58"/>
      <c r="C202" s="55"/>
      <c r="D202" s="113"/>
      <c r="E202" s="123"/>
      <c r="F202" s="57"/>
      <c r="G202" s="55"/>
      <c r="H202" s="55"/>
      <c r="I202" s="124"/>
      <c r="J202" s="57"/>
      <c r="K202" s="57"/>
      <c r="L202" s="125"/>
      <c r="M202" s="57"/>
      <c r="N202" s="55"/>
      <c r="O202" s="58"/>
      <c r="P202" s="58"/>
      <c r="Q202" s="58"/>
      <c r="R202" s="58"/>
      <c r="S202" s="58"/>
      <c r="T202" s="58"/>
      <c r="U202" s="58"/>
      <c r="V202" s="58"/>
      <c r="W202" s="58"/>
      <c r="X202" s="58"/>
    </row>
    <row r="203" spans="2:24" s="110" customFormat="1" ht="15" hidden="1" customHeight="1" x14ac:dyDescent="0.4">
      <c r="B203" s="58"/>
      <c r="C203" s="55"/>
      <c r="D203" s="113"/>
      <c r="E203" s="123"/>
      <c r="F203" s="57"/>
      <c r="G203" s="55"/>
      <c r="H203" s="55"/>
      <c r="I203" s="124"/>
      <c r="J203" s="57"/>
      <c r="K203" s="57"/>
      <c r="L203" s="125"/>
      <c r="M203" s="57"/>
      <c r="N203" s="55"/>
      <c r="O203" s="58"/>
      <c r="P203" s="58"/>
      <c r="Q203" s="58"/>
      <c r="R203" s="58"/>
      <c r="S203" s="58"/>
      <c r="T203" s="58"/>
      <c r="U203" s="58"/>
      <c r="V203" s="58"/>
      <c r="W203" s="58"/>
      <c r="X203" s="58"/>
    </row>
    <row r="204" spans="2:24" s="110" customFormat="1" ht="15" hidden="1" customHeight="1" x14ac:dyDescent="0.4">
      <c r="B204" s="58"/>
      <c r="C204" s="55"/>
      <c r="D204" s="113"/>
      <c r="E204" s="123"/>
      <c r="F204" s="57"/>
      <c r="G204" s="55"/>
      <c r="H204" s="55"/>
      <c r="I204" s="124"/>
      <c r="J204" s="57"/>
      <c r="K204" s="57"/>
      <c r="L204" s="125"/>
      <c r="M204" s="57"/>
      <c r="N204" s="55"/>
      <c r="O204" s="58"/>
      <c r="P204" s="58"/>
      <c r="Q204" s="58"/>
      <c r="R204" s="58"/>
      <c r="S204" s="58"/>
      <c r="T204" s="58"/>
      <c r="U204" s="58"/>
      <c r="V204" s="58"/>
      <c r="W204" s="58"/>
      <c r="X204" s="58"/>
    </row>
    <row r="205" spans="2:24" s="110" customFormat="1" ht="15" hidden="1" customHeight="1" x14ac:dyDescent="0.4">
      <c r="B205" s="58"/>
      <c r="C205" s="55"/>
      <c r="D205" s="113"/>
      <c r="E205" s="123"/>
      <c r="F205" s="57"/>
      <c r="G205" s="55"/>
      <c r="H205" s="55"/>
      <c r="I205" s="124"/>
      <c r="J205" s="57"/>
      <c r="K205" s="57"/>
      <c r="L205" s="125"/>
      <c r="M205" s="57"/>
      <c r="N205" s="55"/>
      <c r="O205" s="58"/>
      <c r="P205" s="58"/>
      <c r="Q205" s="58"/>
      <c r="R205" s="58"/>
      <c r="S205" s="58"/>
      <c r="T205" s="58"/>
      <c r="U205" s="58"/>
      <c r="V205" s="58"/>
      <c r="W205" s="58"/>
      <c r="X205" s="58"/>
    </row>
    <row r="206" spans="2:24" s="110" customFormat="1" ht="15" hidden="1" customHeight="1" x14ac:dyDescent="0.4">
      <c r="B206" s="58"/>
      <c r="C206" s="55"/>
      <c r="D206" s="113"/>
      <c r="E206" s="123"/>
      <c r="F206" s="57"/>
      <c r="G206" s="55"/>
      <c r="H206" s="55"/>
      <c r="I206" s="124"/>
      <c r="J206" s="57"/>
      <c r="K206" s="57"/>
      <c r="L206" s="125"/>
      <c r="M206" s="57"/>
      <c r="N206" s="55"/>
      <c r="O206" s="58"/>
      <c r="P206" s="58"/>
      <c r="Q206" s="58"/>
      <c r="R206" s="58"/>
      <c r="S206" s="58"/>
      <c r="T206" s="58"/>
      <c r="U206" s="58"/>
      <c r="V206" s="58"/>
      <c r="W206" s="58"/>
      <c r="X206" s="58"/>
    </row>
    <row r="207" spans="2:24" s="110" customFormat="1" ht="15" hidden="1" customHeight="1" x14ac:dyDescent="0.4">
      <c r="B207" s="58"/>
      <c r="C207" s="55"/>
      <c r="D207" s="113"/>
      <c r="E207" s="123"/>
      <c r="F207" s="57"/>
      <c r="G207" s="55"/>
      <c r="H207" s="55"/>
      <c r="I207" s="124"/>
      <c r="J207" s="57"/>
      <c r="K207" s="57"/>
      <c r="L207" s="125"/>
      <c r="M207" s="57"/>
      <c r="N207" s="55"/>
      <c r="O207" s="58"/>
      <c r="P207" s="58"/>
      <c r="Q207" s="58"/>
      <c r="R207" s="58"/>
      <c r="S207" s="58"/>
      <c r="T207" s="58"/>
      <c r="U207" s="58"/>
      <c r="V207" s="58"/>
      <c r="W207" s="58"/>
      <c r="X207" s="58"/>
    </row>
    <row r="208" spans="2:24" s="110" customFormat="1" ht="15" hidden="1" customHeight="1" x14ac:dyDescent="0.4">
      <c r="B208" s="58"/>
      <c r="C208" s="55"/>
      <c r="D208" s="113"/>
      <c r="E208" s="123"/>
      <c r="F208" s="57"/>
      <c r="G208" s="55"/>
      <c r="H208" s="55"/>
      <c r="I208" s="124"/>
      <c r="J208" s="57"/>
      <c r="K208" s="57"/>
      <c r="L208" s="125"/>
      <c r="M208" s="57"/>
      <c r="N208" s="55"/>
      <c r="O208" s="58"/>
      <c r="P208" s="58"/>
      <c r="Q208" s="58"/>
      <c r="R208" s="58"/>
      <c r="S208" s="58"/>
      <c r="T208" s="58"/>
      <c r="U208" s="58"/>
      <c r="V208" s="58"/>
      <c r="W208" s="58"/>
      <c r="X208" s="58"/>
    </row>
    <row r="209" spans="2:24" s="110" customFormat="1" ht="15" hidden="1" customHeight="1" x14ac:dyDescent="0.4">
      <c r="B209" s="58"/>
      <c r="C209" s="55"/>
      <c r="D209" s="113"/>
      <c r="E209" s="123"/>
      <c r="F209" s="57"/>
      <c r="G209" s="55"/>
      <c r="H209" s="55"/>
      <c r="I209" s="124"/>
      <c r="J209" s="57"/>
      <c r="K209" s="57"/>
      <c r="L209" s="125"/>
      <c r="M209" s="57"/>
      <c r="N209" s="55"/>
      <c r="O209" s="58"/>
      <c r="P209" s="58"/>
      <c r="Q209" s="58"/>
      <c r="R209" s="58"/>
      <c r="S209" s="58"/>
      <c r="T209" s="58"/>
      <c r="U209" s="58"/>
      <c r="V209" s="58"/>
      <c r="W209" s="58"/>
      <c r="X209" s="58"/>
    </row>
    <row r="210" spans="2:24" s="110" customFormat="1" ht="15" hidden="1" customHeight="1" x14ac:dyDescent="0.4">
      <c r="B210" s="58"/>
      <c r="C210" s="55"/>
      <c r="D210" s="113"/>
      <c r="E210" s="123"/>
      <c r="F210" s="57"/>
      <c r="G210" s="55"/>
      <c r="H210" s="55"/>
      <c r="I210" s="124"/>
      <c r="J210" s="57"/>
      <c r="K210" s="57"/>
      <c r="L210" s="125"/>
      <c r="M210" s="57"/>
      <c r="N210" s="55"/>
      <c r="O210" s="58"/>
      <c r="P210" s="58"/>
      <c r="Q210" s="58"/>
      <c r="R210" s="58"/>
      <c r="S210" s="58"/>
      <c r="T210" s="58"/>
      <c r="U210" s="58"/>
      <c r="V210" s="58"/>
      <c r="W210" s="58"/>
      <c r="X210" s="58"/>
    </row>
    <row r="211" spans="2:24" s="110" customFormat="1" ht="15" hidden="1" customHeight="1" x14ac:dyDescent="0.4">
      <c r="B211" s="58"/>
      <c r="C211" s="55"/>
      <c r="D211" s="113"/>
      <c r="E211" s="123"/>
      <c r="F211" s="57"/>
      <c r="G211" s="55"/>
      <c r="H211" s="55"/>
      <c r="I211" s="124"/>
      <c r="J211" s="57"/>
      <c r="K211" s="57"/>
      <c r="L211" s="125"/>
      <c r="M211" s="57"/>
      <c r="N211" s="55"/>
      <c r="O211" s="58"/>
      <c r="P211" s="58"/>
      <c r="Q211" s="58"/>
      <c r="R211" s="58"/>
      <c r="S211" s="58"/>
      <c r="T211" s="58"/>
      <c r="U211" s="58"/>
      <c r="V211" s="58"/>
      <c r="W211" s="58"/>
      <c r="X211" s="58"/>
    </row>
    <row r="212" spans="2:24" s="110" customFormat="1" ht="15" hidden="1" customHeight="1" x14ac:dyDescent="0.4">
      <c r="B212" s="58"/>
      <c r="C212" s="55"/>
      <c r="D212" s="113"/>
      <c r="E212" s="123"/>
      <c r="F212" s="57"/>
      <c r="G212" s="55"/>
      <c r="H212" s="55"/>
      <c r="I212" s="124"/>
      <c r="J212" s="57"/>
      <c r="K212" s="57"/>
      <c r="L212" s="125"/>
      <c r="M212" s="57"/>
      <c r="N212" s="55"/>
      <c r="O212" s="58"/>
      <c r="P212" s="58"/>
      <c r="Q212" s="58"/>
      <c r="R212" s="58"/>
      <c r="S212" s="58"/>
      <c r="T212" s="58"/>
      <c r="U212" s="58"/>
      <c r="V212" s="58"/>
      <c r="W212" s="58"/>
      <c r="X212" s="58"/>
    </row>
    <row r="213" spans="2:24" s="110" customFormat="1" ht="15" hidden="1" customHeight="1" x14ac:dyDescent="0.4">
      <c r="B213" s="58"/>
      <c r="C213" s="55"/>
      <c r="D213" s="113"/>
      <c r="E213" s="123"/>
      <c r="F213" s="57"/>
      <c r="G213" s="55"/>
      <c r="H213" s="55"/>
      <c r="I213" s="124"/>
      <c r="J213" s="57"/>
      <c r="K213" s="57"/>
      <c r="L213" s="125"/>
      <c r="M213" s="57"/>
      <c r="N213" s="55"/>
      <c r="O213" s="58"/>
      <c r="P213" s="58"/>
      <c r="Q213" s="58"/>
      <c r="R213" s="58"/>
      <c r="S213" s="58"/>
      <c r="T213" s="58"/>
      <c r="U213" s="58"/>
      <c r="V213" s="58"/>
      <c r="W213" s="58"/>
      <c r="X213" s="58"/>
    </row>
    <row r="214" spans="2:24" s="110" customFormat="1" ht="15" hidden="1" customHeight="1" x14ac:dyDescent="0.4">
      <c r="B214" s="58"/>
      <c r="C214" s="55"/>
      <c r="D214" s="113"/>
      <c r="E214" s="123"/>
      <c r="F214" s="57"/>
      <c r="G214" s="55"/>
      <c r="H214" s="55"/>
      <c r="I214" s="124"/>
      <c r="J214" s="57"/>
      <c r="K214" s="57"/>
      <c r="L214" s="125"/>
      <c r="M214" s="57"/>
      <c r="N214" s="55"/>
      <c r="O214" s="58"/>
      <c r="P214" s="58"/>
      <c r="Q214" s="58"/>
      <c r="R214" s="58"/>
      <c r="S214" s="58"/>
      <c r="T214" s="58"/>
      <c r="U214" s="58"/>
      <c r="V214" s="58"/>
      <c r="W214" s="58"/>
      <c r="X214" s="58"/>
    </row>
    <row r="215" spans="2:24" s="110" customFormat="1" ht="15" hidden="1" customHeight="1" x14ac:dyDescent="0.4">
      <c r="B215" s="58"/>
      <c r="C215" s="55"/>
      <c r="D215" s="113"/>
      <c r="E215" s="123"/>
      <c r="F215" s="57"/>
      <c r="G215" s="55"/>
      <c r="H215" s="55"/>
      <c r="I215" s="124"/>
      <c r="J215" s="57"/>
      <c r="K215" s="57"/>
      <c r="L215" s="125"/>
      <c r="M215" s="57"/>
      <c r="N215" s="55"/>
      <c r="O215" s="58"/>
      <c r="P215" s="58"/>
      <c r="Q215" s="58"/>
      <c r="R215" s="58"/>
      <c r="S215" s="58"/>
      <c r="T215" s="58"/>
      <c r="U215" s="58"/>
      <c r="V215" s="58"/>
      <c r="W215" s="58"/>
      <c r="X215" s="58"/>
    </row>
    <row r="216" spans="2:24" s="110" customFormat="1" ht="15" hidden="1" customHeight="1" x14ac:dyDescent="0.4">
      <c r="B216" s="58"/>
      <c r="C216" s="55"/>
      <c r="D216" s="113"/>
      <c r="E216" s="123"/>
      <c r="F216" s="57"/>
      <c r="G216" s="55"/>
      <c r="H216" s="55"/>
      <c r="I216" s="124"/>
      <c r="J216" s="57"/>
      <c r="K216" s="57"/>
      <c r="L216" s="125"/>
      <c r="M216" s="57"/>
      <c r="N216" s="55"/>
      <c r="O216" s="58"/>
      <c r="P216" s="58"/>
      <c r="Q216" s="58"/>
      <c r="R216" s="58"/>
      <c r="S216" s="58"/>
      <c r="T216" s="58"/>
      <c r="U216" s="58"/>
      <c r="V216" s="58"/>
      <c r="W216" s="58"/>
      <c r="X216" s="58"/>
    </row>
    <row r="217" spans="2:24" s="110" customFormat="1" ht="15" hidden="1" customHeight="1" x14ac:dyDescent="0.4">
      <c r="B217" s="58"/>
      <c r="C217" s="55"/>
      <c r="D217" s="113"/>
      <c r="E217" s="123"/>
      <c r="F217" s="57"/>
      <c r="G217" s="55"/>
      <c r="H217" s="55"/>
      <c r="I217" s="124"/>
      <c r="J217" s="57"/>
      <c r="K217" s="57"/>
      <c r="L217" s="125"/>
      <c r="M217" s="57"/>
      <c r="N217" s="55"/>
      <c r="O217" s="58"/>
      <c r="P217" s="58"/>
      <c r="Q217" s="58"/>
      <c r="R217" s="58"/>
      <c r="S217" s="58"/>
      <c r="T217" s="58"/>
      <c r="U217" s="58"/>
      <c r="V217" s="58"/>
      <c r="W217" s="58"/>
      <c r="X217" s="58"/>
    </row>
    <row r="218" spans="2:24" s="110" customFormat="1" ht="15" hidden="1" customHeight="1" x14ac:dyDescent="0.4">
      <c r="B218" s="58"/>
      <c r="C218" s="55"/>
      <c r="D218" s="113"/>
      <c r="E218" s="123"/>
      <c r="F218" s="57"/>
      <c r="G218" s="55"/>
      <c r="H218" s="55"/>
      <c r="I218" s="124"/>
      <c r="J218" s="57"/>
      <c r="K218" s="57"/>
      <c r="L218" s="125"/>
      <c r="M218" s="57"/>
      <c r="N218" s="55"/>
      <c r="O218" s="58"/>
      <c r="P218" s="58"/>
      <c r="Q218" s="58"/>
      <c r="R218" s="58"/>
      <c r="S218" s="58"/>
      <c r="T218" s="58"/>
      <c r="U218" s="58"/>
      <c r="V218" s="58"/>
      <c r="W218" s="58"/>
      <c r="X218" s="58"/>
    </row>
    <row r="219" spans="2:24" s="110" customFormat="1" ht="15" hidden="1" customHeight="1" x14ac:dyDescent="0.4">
      <c r="B219" s="58"/>
      <c r="C219" s="55"/>
      <c r="D219" s="113"/>
      <c r="E219" s="123"/>
      <c r="F219" s="57"/>
      <c r="G219" s="55"/>
      <c r="H219" s="55"/>
      <c r="I219" s="124"/>
      <c r="J219" s="57"/>
      <c r="K219" s="57"/>
      <c r="L219" s="125"/>
      <c r="M219" s="57"/>
      <c r="N219" s="55"/>
      <c r="O219" s="58"/>
      <c r="P219" s="58"/>
      <c r="Q219" s="58"/>
      <c r="R219" s="58"/>
      <c r="S219" s="58"/>
      <c r="T219" s="58"/>
      <c r="U219" s="58"/>
      <c r="V219" s="58"/>
      <c r="W219" s="58"/>
      <c r="X219" s="58"/>
    </row>
    <row r="220" spans="2:24" s="110" customFormat="1" ht="15" hidden="1" customHeight="1" x14ac:dyDescent="0.4">
      <c r="B220" s="58"/>
      <c r="C220" s="55"/>
      <c r="D220" s="113"/>
      <c r="E220" s="123"/>
      <c r="F220" s="57"/>
      <c r="G220" s="55"/>
      <c r="H220" s="55"/>
      <c r="I220" s="124"/>
      <c r="J220" s="57"/>
      <c r="K220" s="57"/>
      <c r="L220" s="125"/>
      <c r="M220" s="57"/>
      <c r="N220" s="55"/>
      <c r="O220" s="58"/>
      <c r="P220" s="58"/>
      <c r="Q220" s="58"/>
      <c r="R220" s="58"/>
      <c r="S220" s="58"/>
      <c r="T220" s="58"/>
      <c r="U220" s="58"/>
      <c r="V220" s="58"/>
      <c r="W220" s="58"/>
      <c r="X220" s="58"/>
    </row>
    <row r="221" spans="2:24" s="110" customFormat="1" ht="15" hidden="1" customHeight="1" x14ac:dyDescent="0.4">
      <c r="B221" s="58"/>
      <c r="C221" s="55"/>
      <c r="D221" s="113"/>
      <c r="E221" s="123"/>
      <c r="F221" s="57"/>
      <c r="G221" s="55"/>
      <c r="H221" s="55"/>
      <c r="I221" s="124"/>
      <c r="J221" s="57"/>
      <c r="K221" s="57"/>
      <c r="L221" s="125"/>
      <c r="M221" s="57"/>
      <c r="N221" s="55"/>
      <c r="O221" s="58"/>
      <c r="P221" s="58"/>
      <c r="Q221" s="58"/>
      <c r="R221" s="58"/>
      <c r="S221" s="58"/>
      <c r="T221" s="58"/>
      <c r="U221" s="58"/>
      <c r="V221" s="58"/>
      <c r="W221" s="58"/>
      <c r="X221" s="58"/>
    </row>
    <row r="222" spans="2:24" s="110" customFormat="1" ht="15" hidden="1" customHeight="1" x14ac:dyDescent="0.4">
      <c r="B222" s="58"/>
      <c r="C222" s="55"/>
      <c r="D222" s="113"/>
      <c r="E222" s="123"/>
      <c r="F222" s="57"/>
      <c r="G222" s="55"/>
      <c r="H222" s="55"/>
      <c r="I222" s="124"/>
      <c r="J222" s="57"/>
      <c r="K222" s="57"/>
      <c r="L222" s="125"/>
      <c r="M222" s="57"/>
      <c r="N222" s="55"/>
      <c r="O222" s="58"/>
      <c r="P222" s="58"/>
      <c r="Q222" s="58"/>
      <c r="R222" s="58"/>
      <c r="S222" s="58"/>
      <c r="T222" s="58"/>
      <c r="U222" s="58"/>
      <c r="V222" s="58"/>
      <c r="W222" s="58"/>
      <c r="X222" s="58"/>
    </row>
    <row r="223" spans="2:24" s="110" customFormat="1" ht="15" hidden="1" customHeight="1" x14ac:dyDescent="0.4">
      <c r="B223" s="58"/>
      <c r="C223" s="55"/>
      <c r="D223" s="113"/>
      <c r="E223" s="123"/>
      <c r="F223" s="57"/>
      <c r="G223" s="55"/>
      <c r="H223" s="55"/>
      <c r="I223" s="124"/>
      <c r="J223" s="57"/>
      <c r="K223" s="57"/>
      <c r="L223" s="125"/>
      <c r="M223" s="57"/>
      <c r="N223" s="55"/>
      <c r="O223" s="58"/>
      <c r="P223" s="58"/>
      <c r="Q223" s="58"/>
      <c r="R223" s="58"/>
      <c r="S223" s="58"/>
      <c r="T223" s="58"/>
      <c r="U223" s="58"/>
      <c r="V223" s="58"/>
      <c r="W223" s="58"/>
      <c r="X223" s="58"/>
    </row>
    <row r="224" spans="2:24" s="110" customFormat="1" ht="15" hidden="1" customHeight="1" x14ac:dyDescent="0.4">
      <c r="B224" s="58"/>
      <c r="C224" s="55"/>
      <c r="D224" s="113"/>
      <c r="E224" s="123"/>
      <c r="F224" s="57"/>
      <c r="G224" s="55"/>
      <c r="H224" s="55"/>
      <c r="I224" s="124"/>
      <c r="J224" s="57"/>
      <c r="K224" s="57"/>
      <c r="L224" s="125"/>
      <c r="M224" s="57"/>
      <c r="N224" s="55"/>
      <c r="O224" s="58"/>
      <c r="P224" s="58"/>
      <c r="Q224" s="58"/>
      <c r="R224" s="58"/>
      <c r="S224" s="58"/>
      <c r="T224" s="58"/>
      <c r="U224" s="58"/>
      <c r="V224" s="58"/>
      <c r="W224" s="58"/>
      <c r="X224" s="58"/>
    </row>
    <row r="225" spans="2:24" s="110" customFormat="1" ht="15" hidden="1" customHeight="1" x14ac:dyDescent="0.4">
      <c r="B225" s="58"/>
      <c r="C225" s="55"/>
      <c r="D225" s="113"/>
      <c r="E225" s="123"/>
      <c r="F225" s="57"/>
      <c r="G225" s="55"/>
      <c r="H225" s="55"/>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57"/>
      <c r="G226" s="55"/>
      <c r="H226" s="55"/>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57"/>
      <c r="G227" s="55"/>
      <c r="H227" s="55"/>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57"/>
      <c r="G228" s="55"/>
      <c r="H228" s="55"/>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57"/>
      <c r="G229" s="55"/>
      <c r="H229" s="55"/>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57"/>
      <c r="G230" s="55"/>
      <c r="H230" s="55"/>
      <c r="I230" s="124"/>
      <c r="J230" s="57"/>
      <c r="K230" s="57"/>
      <c r="L230" s="125"/>
      <c r="M230" s="57"/>
      <c r="N230" s="55"/>
      <c r="O230" s="58"/>
      <c r="P230" s="58"/>
      <c r="Q230" s="58"/>
      <c r="R230" s="58"/>
      <c r="S230" s="58"/>
      <c r="T230" s="58"/>
      <c r="U230" s="58"/>
      <c r="V230" s="58"/>
      <c r="W230" s="58"/>
      <c r="X230" s="58"/>
    </row>
  </sheetData>
  <sheetProtection algorithmName="SHA-512" hashValue="DVXNMeJCDuzcfCt8hdCLXvA+4uadZ3n1MwR9uP8ptu6Go3e9N2aRfx0UiELedam4+yIbtlPvcfUNRzW/C/FcQQ==" saltValue="QYcdAicjRK6RQstAlPV/UQ==" spinCount="100000" sheet="1" objects="1" scenarios="1"/>
  <mergeCells count="39">
    <mergeCell ref="I1:I2"/>
    <mergeCell ref="K2:K16"/>
    <mergeCell ref="L2:L16"/>
    <mergeCell ref="C3:J3"/>
    <mergeCell ref="K21:K24"/>
    <mergeCell ref="M21:M24"/>
    <mergeCell ref="B22:F22"/>
    <mergeCell ref="E24:E25"/>
    <mergeCell ref="J24:J25"/>
    <mergeCell ref="D24:D25"/>
    <mergeCell ref="K25:K28"/>
    <mergeCell ref="M25:M28"/>
    <mergeCell ref="D26:D27"/>
    <mergeCell ref="E26:E27"/>
    <mergeCell ref="J26:J27"/>
    <mergeCell ref="M2:M16"/>
    <mergeCell ref="K19:K20"/>
    <mergeCell ref="L19:L20"/>
    <mergeCell ref="M19:M20"/>
    <mergeCell ref="E29:E37"/>
    <mergeCell ref="F29:F31"/>
    <mergeCell ref="J29:J31"/>
    <mergeCell ref="K29:K31"/>
    <mergeCell ref="M29:M31"/>
    <mergeCell ref="F32:F34"/>
    <mergeCell ref="J32:J34"/>
    <mergeCell ref="K32:K34"/>
    <mergeCell ref="M32:M34"/>
    <mergeCell ref="J35:J37"/>
    <mergeCell ref="K35:K37"/>
    <mergeCell ref="L35:L37"/>
    <mergeCell ref="M35:M37"/>
    <mergeCell ref="E38:E43"/>
    <mergeCell ref="F38:F39"/>
    <mergeCell ref="J38:J43"/>
    <mergeCell ref="K38:K43"/>
    <mergeCell ref="M38:M43"/>
    <mergeCell ref="F40:F41"/>
    <mergeCell ref="F42:F43"/>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E6A54-3362-405B-9A4C-61F5F4CAFB4B}">
  <dimension ref="A1:X266"/>
  <sheetViews>
    <sheetView showGridLines="0" zoomScale="70" zoomScaleNormal="70" zoomScaleSheetLayoutView="90" workbookViewId="0">
      <pane ySplit="2" topLeftCell="A3" activePane="bottomLeft" state="frozen"/>
      <selection pane="bottomLeft" activeCell="C3" sqref="C3:J3"/>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0.33203125" style="113" customWidth="1"/>
    <col min="5" max="5" width="46.44140625" style="123" customWidth="1"/>
    <col min="6" max="6" width="19.44140625" style="57" customWidth="1"/>
    <col min="7" max="7" width="18.109375" style="55" customWidth="1"/>
    <col min="8" max="8" width="19.5546875" style="55" customWidth="1"/>
    <col min="9" max="9" width="16.5546875" style="124" customWidth="1"/>
    <col min="10" max="10" width="63.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128"/>
      <c r="D1" s="129"/>
      <c r="E1" s="130"/>
      <c r="F1" s="131"/>
      <c r="G1" s="128"/>
      <c r="H1" s="128"/>
      <c r="I1" s="682" t="s">
        <v>148</v>
      </c>
      <c r="J1" s="132"/>
      <c r="K1" s="133"/>
      <c r="L1" s="134"/>
      <c r="M1" s="133"/>
      <c r="N1" s="134"/>
      <c r="O1" s="135"/>
      <c r="P1" s="135"/>
      <c r="Q1" s="58"/>
      <c r="R1" s="58"/>
      <c r="S1" s="58"/>
      <c r="T1" s="58"/>
      <c r="U1" s="58"/>
      <c r="V1" s="58"/>
      <c r="W1" s="58"/>
      <c r="X1" s="58"/>
    </row>
    <row r="2" spans="1:24" s="70" customFormat="1" ht="41.4" customHeight="1" x14ac:dyDescent="0.4">
      <c r="A2" s="59"/>
      <c r="B2" s="136"/>
      <c r="C2" s="61"/>
      <c r="D2" s="137" t="s">
        <v>146</v>
      </c>
      <c r="E2" s="63" t="s">
        <v>147</v>
      </c>
      <c r="F2" s="63">
        <v>2022</v>
      </c>
      <c r="G2" s="63">
        <v>2023</v>
      </c>
      <c r="H2" s="63">
        <v>2024</v>
      </c>
      <c r="I2" s="682"/>
      <c r="J2" s="66" t="s">
        <v>149</v>
      </c>
      <c r="K2" s="666"/>
      <c r="L2" s="666"/>
      <c r="M2" s="667"/>
      <c r="N2" s="69"/>
      <c r="O2" s="68"/>
      <c r="P2" s="68"/>
    </row>
    <row r="3" spans="1:24" s="70" customFormat="1" ht="214.95" customHeight="1" x14ac:dyDescent="0.4">
      <c r="A3" s="59"/>
      <c r="B3" s="136"/>
      <c r="C3" s="726" t="s">
        <v>722</v>
      </c>
      <c r="D3" s="727"/>
      <c r="E3" s="727"/>
      <c r="F3" s="727"/>
      <c r="G3" s="727"/>
      <c r="H3" s="727"/>
      <c r="I3" s="727"/>
      <c r="J3" s="727"/>
      <c r="K3" s="666"/>
      <c r="L3" s="666"/>
      <c r="M3" s="667"/>
      <c r="N3" s="69"/>
      <c r="O3" s="68"/>
      <c r="P3" s="68"/>
    </row>
    <row r="4" spans="1:24" s="70" customFormat="1" ht="129" customHeight="1" x14ac:dyDescent="0.4">
      <c r="A4" s="80"/>
      <c r="B4" s="136"/>
      <c r="C4" s="69"/>
      <c r="D4" s="290" t="s">
        <v>723</v>
      </c>
      <c r="E4" s="319" t="s">
        <v>724</v>
      </c>
      <c r="F4" s="497">
        <v>339109.44</v>
      </c>
      <c r="G4" s="497">
        <v>337934.63</v>
      </c>
      <c r="H4" s="498">
        <v>445204.03</v>
      </c>
      <c r="I4" s="231">
        <f>((H4-G4)/G4)</f>
        <v>0.31742647978989313</v>
      </c>
      <c r="J4" s="560" t="s">
        <v>725</v>
      </c>
      <c r="K4" s="666"/>
      <c r="L4" s="666"/>
      <c r="M4" s="667"/>
      <c r="N4" s="69"/>
      <c r="O4" s="68"/>
      <c r="P4" s="68"/>
    </row>
    <row r="5" spans="1:24" s="70" customFormat="1" ht="116.4" customHeight="1" x14ac:dyDescent="0.4">
      <c r="A5" s="80"/>
      <c r="B5" s="136"/>
      <c r="C5" s="69"/>
      <c r="D5" s="82" t="s">
        <v>726</v>
      </c>
      <c r="E5" s="499" t="s">
        <v>727</v>
      </c>
      <c r="F5" s="500" t="s">
        <v>167</v>
      </c>
      <c r="G5" s="501" t="s">
        <v>167</v>
      </c>
      <c r="H5" s="502" t="s">
        <v>167</v>
      </c>
      <c r="I5" s="347" t="s">
        <v>167</v>
      </c>
      <c r="J5" s="309" t="s">
        <v>728</v>
      </c>
      <c r="K5" s="666"/>
      <c r="L5" s="666"/>
      <c r="M5" s="667"/>
      <c r="N5" s="69"/>
      <c r="O5" s="68"/>
      <c r="P5" s="68"/>
    </row>
    <row r="6" spans="1:24" s="70" customFormat="1" ht="32.4" customHeight="1" x14ac:dyDescent="0.4">
      <c r="A6" s="80"/>
      <c r="B6" s="136"/>
      <c r="C6" s="69"/>
      <c r="D6" s="82" t="s">
        <v>726</v>
      </c>
      <c r="E6" s="214" t="s">
        <v>729</v>
      </c>
      <c r="F6" s="503">
        <v>40960.69</v>
      </c>
      <c r="G6" s="503">
        <v>56533.82</v>
      </c>
      <c r="H6" s="504">
        <v>72166.95</v>
      </c>
      <c r="I6" s="231">
        <f t="shared" ref="I6:I16" si="0">((H6-G6)/G6)</f>
        <v>0.27652704168938164</v>
      </c>
      <c r="J6" s="222"/>
      <c r="K6" s="666"/>
      <c r="L6" s="666"/>
      <c r="M6" s="667"/>
      <c r="N6" s="69"/>
      <c r="O6" s="68"/>
      <c r="P6" s="68"/>
    </row>
    <row r="7" spans="1:24" s="70" customFormat="1" ht="27.6" customHeight="1" x14ac:dyDescent="0.4">
      <c r="A7" s="80"/>
      <c r="B7" s="136"/>
      <c r="C7" s="69"/>
      <c r="D7" s="82" t="s">
        <v>730</v>
      </c>
      <c r="E7" s="499" t="s">
        <v>731</v>
      </c>
      <c r="F7" s="503">
        <v>17635165.079999998</v>
      </c>
      <c r="G7" s="503">
        <v>21461246.170000002</v>
      </c>
      <c r="H7" s="504">
        <v>25711072.91</v>
      </c>
      <c r="I7" s="231">
        <f t="shared" si="0"/>
        <v>0.19802329773099089</v>
      </c>
      <c r="J7" s="222"/>
      <c r="K7" s="666"/>
      <c r="L7" s="666"/>
      <c r="M7" s="667"/>
      <c r="N7" s="69"/>
      <c r="O7" s="68"/>
      <c r="P7" s="68"/>
    </row>
    <row r="8" spans="1:24" s="70" customFormat="1" ht="77.400000000000006" customHeight="1" x14ac:dyDescent="0.4">
      <c r="A8" s="80"/>
      <c r="B8" s="136"/>
      <c r="C8" s="69"/>
      <c r="D8" s="82" t="s">
        <v>730</v>
      </c>
      <c r="E8" s="82" t="s">
        <v>732</v>
      </c>
      <c r="F8" s="505">
        <v>25175.91</v>
      </c>
      <c r="G8" s="334">
        <v>43705.27</v>
      </c>
      <c r="H8" s="506">
        <v>114040.84</v>
      </c>
      <c r="I8" s="231">
        <f t="shared" si="0"/>
        <v>1.609315535632202</v>
      </c>
      <c r="J8" s="148" t="s">
        <v>733</v>
      </c>
      <c r="K8" s="666"/>
      <c r="L8" s="666"/>
      <c r="M8" s="667"/>
      <c r="N8" s="69"/>
      <c r="O8" s="68"/>
      <c r="P8" s="68"/>
    </row>
    <row r="9" spans="1:24" s="70" customFormat="1" ht="87" customHeight="1" x14ac:dyDescent="0.4">
      <c r="A9" s="80"/>
      <c r="B9" s="136"/>
      <c r="C9" s="69"/>
      <c r="D9" s="82" t="s">
        <v>730</v>
      </c>
      <c r="E9" s="82" t="s">
        <v>734</v>
      </c>
      <c r="F9" s="507">
        <v>17250145.73</v>
      </c>
      <c r="G9" s="507">
        <v>20888897.260000002</v>
      </c>
      <c r="H9" s="506">
        <v>24954644.649999999</v>
      </c>
      <c r="I9" s="231">
        <f>((H9-G9)/G9)</f>
        <v>0.19463676513864939</v>
      </c>
      <c r="J9" s="309" t="s">
        <v>735</v>
      </c>
      <c r="K9" s="67"/>
      <c r="L9" s="67"/>
      <c r="M9" s="68"/>
      <c r="N9" s="69"/>
      <c r="O9" s="68"/>
      <c r="P9" s="68"/>
    </row>
    <row r="10" spans="1:24" s="70" customFormat="1" ht="48.6" customHeight="1" x14ac:dyDescent="0.4">
      <c r="A10" s="80"/>
      <c r="B10" s="136"/>
      <c r="C10" s="69"/>
      <c r="D10" s="82" t="s">
        <v>730</v>
      </c>
      <c r="E10" s="82" t="s">
        <v>736</v>
      </c>
      <c r="F10" s="334">
        <v>3178.24</v>
      </c>
      <c r="G10" s="334">
        <v>3068.36</v>
      </c>
      <c r="H10" s="506">
        <v>4680.1000000000004</v>
      </c>
      <c r="I10" s="231">
        <f t="shared" si="0"/>
        <v>0.52527734685630112</v>
      </c>
      <c r="J10" s="222"/>
      <c r="K10" s="67"/>
      <c r="L10" s="67"/>
      <c r="M10" s="68"/>
      <c r="N10" s="69"/>
      <c r="O10" s="68"/>
      <c r="P10" s="68"/>
    </row>
    <row r="11" spans="1:24" s="70" customFormat="1" ht="49.2" customHeight="1" x14ac:dyDescent="0.4">
      <c r="A11" s="110"/>
      <c r="B11" s="136"/>
      <c r="D11" s="82" t="s">
        <v>730</v>
      </c>
      <c r="E11" s="82" t="s">
        <v>737</v>
      </c>
      <c r="F11" s="334">
        <v>243202.99</v>
      </c>
      <c r="G11" s="334">
        <v>324700.2</v>
      </c>
      <c r="H11" s="506">
        <v>439230.13</v>
      </c>
      <c r="I11" s="231">
        <f t="shared" si="0"/>
        <v>0.35272516000914073</v>
      </c>
      <c r="J11" s="222"/>
      <c r="K11" s="661"/>
      <c r="L11" s="661"/>
      <c r="M11" s="664"/>
    </row>
    <row r="12" spans="1:24" s="70" customFormat="1" ht="31.95" customHeight="1" x14ac:dyDescent="0.4">
      <c r="A12" s="110"/>
      <c r="B12" s="136"/>
      <c r="D12" s="82" t="s">
        <v>730</v>
      </c>
      <c r="E12" s="333" t="s">
        <v>738</v>
      </c>
      <c r="F12" s="334">
        <v>2407.67</v>
      </c>
      <c r="G12" s="334">
        <v>3759.51</v>
      </c>
      <c r="H12" s="506">
        <v>4468.93</v>
      </c>
      <c r="I12" s="231">
        <f t="shared" si="0"/>
        <v>0.18870012315434725</v>
      </c>
      <c r="J12" s="81"/>
      <c r="K12" s="661"/>
      <c r="L12" s="661"/>
      <c r="M12" s="664"/>
    </row>
    <row r="13" spans="1:24" s="70" customFormat="1" ht="40.200000000000003" customHeight="1" x14ac:dyDescent="0.4">
      <c r="A13" s="110"/>
      <c r="B13" s="136"/>
      <c r="D13" s="82" t="s">
        <v>730</v>
      </c>
      <c r="E13" s="82" t="s">
        <v>739</v>
      </c>
      <c r="F13" s="334">
        <v>52255.73</v>
      </c>
      <c r="G13" s="334">
        <v>58797.37</v>
      </c>
      <c r="H13" s="506">
        <v>46000.68</v>
      </c>
      <c r="I13" s="231">
        <f>((H13-G13)/G13)</f>
        <v>-0.21764051691427697</v>
      </c>
      <c r="J13" s="81"/>
      <c r="K13" s="661"/>
      <c r="L13" s="112"/>
      <c r="M13" s="664"/>
    </row>
    <row r="14" spans="1:24" s="70" customFormat="1" ht="54" customHeight="1" x14ac:dyDescent="0.4">
      <c r="A14" s="110"/>
      <c r="B14" s="136"/>
      <c r="D14" s="82" t="s">
        <v>730</v>
      </c>
      <c r="E14" s="333" t="s">
        <v>740</v>
      </c>
      <c r="F14" s="334">
        <v>2237.25</v>
      </c>
      <c r="G14" s="334">
        <v>8138.28</v>
      </c>
      <c r="H14" s="336">
        <v>8262.86</v>
      </c>
      <c r="I14" s="231">
        <f t="shared" si="0"/>
        <v>1.5307902898401239E-2</v>
      </c>
      <c r="J14" s="81"/>
      <c r="K14" s="661"/>
      <c r="L14" s="112"/>
      <c r="M14" s="664"/>
    </row>
    <row r="15" spans="1:24" s="70" customFormat="1" ht="107.4" customHeight="1" x14ac:dyDescent="0.4">
      <c r="A15" s="110"/>
      <c r="B15" s="136"/>
      <c r="D15" s="82" t="s">
        <v>730</v>
      </c>
      <c r="E15" s="82" t="s">
        <v>741</v>
      </c>
      <c r="F15" s="334">
        <v>1102.49</v>
      </c>
      <c r="G15" s="334">
        <v>1952.76</v>
      </c>
      <c r="H15" s="336">
        <v>24682.47</v>
      </c>
      <c r="I15" s="231">
        <f t="shared" si="0"/>
        <v>11.639786763350337</v>
      </c>
      <c r="J15" s="148" t="s">
        <v>742</v>
      </c>
      <c r="K15" s="661"/>
      <c r="L15" s="112"/>
      <c r="M15" s="664"/>
    </row>
    <row r="16" spans="1:24" s="70" customFormat="1" ht="48.6" customHeight="1" x14ac:dyDescent="0.4">
      <c r="A16" s="110"/>
      <c r="B16" s="136"/>
      <c r="D16" s="82" t="s">
        <v>730</v>
      </c>
      <c r="E16" s="82" t="s">
        <v>743</v>
      </c>
      <c r="F16" s="334">
        <v>55459.08</v>
      </c>
      <c r="G16" s="507">
        <v>128727.16</v>
      </c>
      <c r="H16" s="336">
        <v>115062.25</v>
      </c>
      <c r="I16" s="267">
        <f t="shared" si="0"/>
        <v>-0.10615405482417233</v>
      </c>
      <c r="J16" s="81"/>
      <c r="K16" s="661"/>
      <c r="L16" s="112"/>
      <c r="M16" s="664"/>
    </row>
    <row r="17" spans="1:13" s="70" customFormat="1" ht="20.399999999999999" customHeight="1" x14ac:dyDescent="0.4">
      <c r="A17" s="110"/>
      <c r="B17" s="136"/>
      <c r="C17" s="722" t="s">
        <v>744</v>
      </c>
      <c r="D17" s="681"/>
      <c r="E17" s="681"/>
      <c r="F17" s="681"/>
      <c r="G17" s="681"/>
      <c r="H17" s="681"/>
      <c r="I17" s="681"/>
      <c r="J17" s="681"/>
      <c r="K17" s="661"/>
      <c r="L17" s="112"/>
      <c r="M17" s="664"/>
    </row>
    <row r="18" spans="1:13" s="70" customFormat="1" ht="24" customHeight="1" x14ac:dyDescent="0.4">
      <c r="A18" s="110"/>
      <c r="B18" s="136"/>
      <c r="D18" s="723" t="s">
        <v>745</v>
      </c>
      <c r="E18" s="723"/>
      <c r="F18" s="723"/>
      <c r="G18" s="723"/>
      <c r="H18" s="723"/>
      <c r="I18" s="723"/>
      <c r="J18" s="723"/>
      <c r="K18" s="661"/>
      <c r="L18" s="112"/>
      <c r="M18" s="664"/>
    </row>
    <row r="19" spans="1:13" s="70" customFormat="1" ht="38.4" customHeight="1" x14ac:dyDescent="0.4">
      <c r="A19" s="110"/>
      <c r="B19" s="136"/>
      <c r="D19" s="389" t="s">
        <v>723</v>
      </c>
      <c r="E19" s="389" t="s">
        <v>746</v>
      </c>
      <c r="F19" s="508">
        <v>165545.41</v>
      </c>
      <c r="G19" s="509">
        <v>170139.11</v>
      </c>
      <c r="H19" s="581">
        <v>239412.18</v>
      </c>
      <c r="I19" s="231">
        <f t="shared" ref="I19" si="1">((H19-G19)/G19)</f>
        <v>0.40715547412937575</v>
      </c>
      <c r="J19" s="510"/>
      <c r="K19" s="661"/>
      <c r="L19" s="112"/>
      <c r="M19" s="664"/>
    </row>
    <row r="20" spans="1:13" s="70" customFormat="1" ht="28.2" customHeight="1" x14ac:dyDescent="0.4">
      <c r="A20" s="110"/>
      <c r="B20" s="136"/>
      <c r="D20" s="298" t="s">
        <v>726</v>
      </c>
      <c r="E20" s="298" t="s">
        <v>747</v>
      </c>
      <c r="F20" s="511" t="s">
        <v>167</v>
      </c>
      <c r="G20" s="512" t="s">
        <v>167</v>
      </c>
      <c r="H20" s="513" t="s">
        <v>167</v>
      </c>
      <c r="I20" s="347" t="s">
        <v>167</v>
      </c>
      <c r="J20" s="297"/>
      <c r="K20" s="661"/>
      <c r="L20" s="112"/>
      <c r="M20" s="664"/>
    </row>
    <row r="21" spans="1:13" s="70" customFormat="1" ht="48.6" customHeight="1" x14ac:dyDescent="0.4">
      <c r="A21" s="110"/>
      <c r="B21" s="136"/>
      <c r="D21" s="298" t="s">
        <v>726</v>
      </c>
      <c r="E21" s="298" t="s">
        <v>729</v>
      </c>
      <c r="F21" s="511">
        <v>8508.61</v>
      </c>
      <c r="G21" s="512">
        <v>8172.1</v>
      </c>
      <c r="H21" s="582">
        <v>16183.07</v>
      </c>
      <c r="I21" s="231">
        <f t="shared" ref="I21:I32" si="2">((H21-G21)/G21)</f>
        <v>0.98028291381652199</v>
      </c>
      <c r="J21" s="297"/>
      <c r="K21" s="661"/>
      <c r="L21" s="112"/>
      <c r="M21" s="664"/>
    </row>
    <row r="22" spans="1:13" s="70" customFormat="1" ht="48.6" customHeight="1" x14ac:dyDescent="0.4">
      <c r="A22" s="110"/>
      <c r="B22" s="136"/>
      <c r="D22" s="298" t="s">
        <v>730</v>
      </c>
      <c r="E22" s="298" t="s">
        <v>748</v>
      </c>
      <c r="F22" s="511">
        <v>7670699.3799999999</v>
      </c>
      <c r="G22" s="512">
        <v>8750179.5299999993</v>
      </c>
      <c r="H22" s="582">
        <v>13656601.460000001</v>
      </c>
      <c r="I22" s="231">
        <f t="shared" si="2"/>
        <v>0.56072243011452838</v>
      </c>
      <c r="J22" s="297"/>
      <c r="K22" s="661"/>
      <c r="L22" s="112"/>
      <c r="M22" s="664"/>
    </row>
    <row r="23" spans="1:13" s="70" customFormat="1" ht="18.600000000000001" customHeight="1" x14ac:dyDescent="0.4">
      <c r="A23" s="110"/>
      <c r="B23" s="136"/>
      <c r="D23" s="723" t="s">
        <v>749</v>
      </c>
      <c r="E23" s="723"/>
      <c r="F23" s="723"/>
      <c r="G23" s="723"/>
      <c r="H23" s="723"/>
      <c r="I23" s="723"/>
      <c r="J23" s="723"/>
      <c r="K23" s="661"/>
      <c r="L23" s="112"/>
      <c r="M23" s="664"/>
    </row>
    <row r="24" spans="1:13" s="70" customFormat="1" ht="38.4" customHeight="1" x14ac:dyDescent="0.4">
      <c r="A24" s="110"/>
      <c r="B24" s="136"/>
      <c r="D24" s="298" t="s">
        <v>723</v>
      </c>
      <c r="E24" s="298" t="s">
        <v>746</v>
      </c>
      <c r="F24" s="511" t="s">
        <v>750</v>
      </c>
      <c r="G24" s="512">
        <v>6925.9</v>
      </c>
      <c r="H24" s="513">
        <v>6912.88</v>
      </c>
      <c r="I24" s="231">
        <f t="shared" si="2"/>
        <v>-1.8799000851874165E-3</v>
      </c>
      <c r="J24" s="297"/>
      <c r="K24" s="661"/>
      <c r="L24" s="112"/>
      <c r="M24" s="664"/>
    </row>
    <row r="25" spans="1:13" s="70" customFormat="1" ht="42" customHeight="1" x14ac:dyDescent="0.4">
      <c r="A25" s="110"/>
      <c r="B25" s="136"/>
      <c r="D25" s="298" t="s">
        <v>726</v>
      </c>
      <c r="E25" s="298" t="s">
        <v>747</v>
      </c>
      <c r="F25" s="511" t="s">
        <v>167</v>
      </c>
      <c r="G25" s="512" t="s">
        <v>167</v>
      </c>
      <c r="H25" s="513" t="s">
        <v>167</v>
      </c>
      <c r="I25" s="347" t="s">
        <v>167</v>
      </c>
      <c r="J25" s="297"/>
      <c r="K25" s="661"/>
      <c r="L25" s="112"/>
      <c r="M25" s="664"/>
    </row>
    <row r="26" spans="1:13" s="70" customFormat="1" ht="45.6" customHeight="1" x14ac:dyDescent="0.4">
      <c r="A26" s="110"/>
      <c r="B26" s="136"/>
      <c r="D26" s="298" t="s">
        <v>726</v>
      </c>
      <c r="E26" s="298" t="s">
        <v>729</v>
      </c>
      <c r="F26" s="511">
        <v>1012.27</v>
      </c>
      <c r="G26" s="512">
        <v>16414.3</v>
      </c>
      <c r="H26" s="513">
        <v>15742.3</v>
      </c>
      <c r="I26" s="231">
        <f t="shared" si="2"/>
        <v>-4.093991214977185E-2</v>
      </c>
      <c r="J26" s="297"/>
      <c r="K26" s="661"/>
      <c r="L26" s="112"/>
      <c r="M26" s="664"/>
    </row>
    <row r="27" spans="1:13" s="70" customFormat="1" ht="38.4" customHeight="1" x14ac:dyDescent="0.4">
      <c r="A27" s="110"/>
      <c r="B27" s="136"/>
      <c r="D27" s="298" t="s">
        <v>730</v>
      </c>
      <c r="E27" s="298" t="s">
        <v>748</v>
      </c>
      <c r="F27" s="511">
        <v>4567.87</v>
      </c>
      <c r="G27" s="512">
        <v>2893449.65</v>
      </c>
      <c r="H27" s="513">
        <v>724670.56</v>
      </c>
      <c r="I27" s="231">
        <f t="shared" si="2"/>
        <v>-0.74954789346343043</v>
      </c>
      <c r="J27" s="297"/>
      <c r="K27" s="661"/>
      <c r="L27" s="112"/>
      <c r="M27" s="664"/>
    </row>
    <row r="28" spans="1:13" s="70" customFormat="1" ht="24.6" customHeight="1" x14ac:dyDescent="0.4">
      <c r="A28" s="110"/>
      <c r="B28" s="136"/>
      <c r="D28" s="724" t="s">
        <v>751</v>
      </c>
      <c r="E28" s="724"/>
      <c r="F28" s="724"/>
      <c r="G28" s="724"/>
      <c r="H28" s="724"/>
      <c r="I28" s="724"/>
      <c r="J28" s="724"/>
      <c r="K28" s="661"/>
      <c r="L28" s="112"/>
      <c r="M28" s="664"/>
    </row>
    <row r="29" spans="1:13" s="70" customFormat="1" ht="37.950000000000003" customHeight="1" x14ac:dyDescent="0.4">
      <c r="A29" s="110"/>
      <c r="B29" s="136"/>
      <c r="D29" s="298" t="s">
        <v>723</v>
      </c>
      <c r="E29" s="298" t="s">
        <v>746</v>
      </c>
      <c r="F29" s="511">
        <v>81408.479999999996</v>
      </c>
      <c r="G29" s="512">
        <v>74691.02</v>
      </c>
      <c r="H29" s="513">
        <v>88776.38</v>
      </c>
      <c r="I29" s="231">
        <f t="shared" si="2"/>
        <v>0.18858170634167268</v>
      </c>
      <c r="J29" s="297"/>
      <c r="K29" s="661"/>
      <c r="L29" s="112"/>
      <c r="M29" s="664"/>
    </row>
    <row r="30" spans="1:13" s="70" customFormat="1" ht="33.6" customHeight="1" x14ac:dyDescent="0.4">
      <c r="A30" s="110"/>
      <c r="B30" s="136"/>
      <c r="D30" s="298" t="s">
        <v>726</v>
      </c>
      <c r="E30" s="298" t="s">
        <v>747</v>
      </c>
      <c r="F30" s="511" t="s">
        <v>167</v>
      </c>
      <c r="G30" s="512" t="s">
        <v>167</v>
      </c>
      <c r="H30" s="513" t="s">
        <v>167</v>
      </c>
      <c r="I30" s="347" t="s">
        <v>167</v>
      </c>
      <c r="J30" s="297"/>
      <c r="K30" s="661"/>
      <c r="L30" s="112"/>
      <c r="M30" s="664"/>
    </row>
    <row r="31" spans="1:13" s="70" customFormat="1" ht="33.6" customHeight="1" x14ac:dyDescent="0.4">
      <c r="A31" s="110"/>
      <c r="B31" s="136"/>
      <c r="D31" s="298" t="s">
        <v>726</v>
      </c>
      <c r="E31" s="298" t="s">
        <v>729</v>
      </c>
      <c r="F31" s="511">
        <v>23561.200000000001</v>
      </c>
      <c r="G31" s="512">
        <v>23909.66</v>
      </c>
      <c r="H31" s="513">
        <v>31627.02</v>
      </c>
      <c r="I31" s="231">
        <f t="shared" si="2"/>
        <v>0.32277163288812977</v>
      </c>
      <c r="J31" s="297"/>
      <c r="K31" s="661"/>
      <c r="L31" s="112"/>
      <c r="M31" s="664"/>
    </row>
    <row r="32" spans="1:13" s="70" customFormat="1" ht="33.6" customHeight="1" x14ac:dyDescent="0.4">
      <c r="A32" s="110"/>
      <c r="B32" s="136"/>
      <c r="D32" s="298" t="s">
        <v>730</v>
      </c>
      <c r="E32" s="298" t="s">
        <v>748</v>
      </c>
      <c r="F32" s="511">
        <v>2516184.0299999998</v>
      </c>
      <c r="G32" s="512">
        <v>2626824.44</v>
      </c>
      <c r="H32" s="582">
        <v>3380216.41</v>
      </c>
      <c r="I32" s="231">
        <f t="shared" si="2"/>
        <v>0.28680712670695274</v>
      </c>
      <c r="J32" s="297"/>
      <c r="K32" s="661"/>
      <c r="L32" s="112"/>
      <c r="M32" s="664"/>
    </row>
    <row r="33" spans="1:13" s="70" customFormat="1" ht="24" customHeight="1" x14ac:dyDescent="0.4">
      <c r="A33" s="110"/>
      <c r="B33" s="136"/>
      <c r="D33" s="724" t="s">
        <v>752</v>
      </c>
      <c r="E33" s="724"/>
      <c r="F33" s="724"/>
      <c r="G33" s="724"/>
      <c r="H33" s="724"/>
      <c r="I33" s="724"/>
      <c r="J33" s="724"/>
      <c r="K33" s="661"/>
      <c r="L33" s="112"/>
      <c r="M33" s="664"/>
    </row>
    <row r="34" spans="1:13" s="70" customFormat="1" ht="33.6" customHeight="1" x14ac:dyDescent="0.4">
      <c r="A34" s="110"/>
      <c r="B34" s="136"/>
      <c r="D34" s="298" t="s">
        <v>723</v>
      </c>
      <c r="E34" s="298" t="s">
        <v>746</v>
      </c>
      <c r="F34" s="511" t="s">
        <v>167</v>
      </c>
      <c r="G34" s="512" t="s">
        <v>167</v>
      </c>
      <c r="H34" s="513">
        <v>1548.55</v>
      </c>
      <c r="I34" s="347" t="s">
        <v>167</v>
      </c>
      <c r="J34" s="730" t="s">
        <v>753</v>
      </c>
      <c r="K34" s="661"/>
      <c r="L34" s="112"/>
      <c r="M34" s="664"/>
    </row>
    <row r="35" spans="1:13" s="70" customFormat="1" ht="33.6" customHeight="1" x14ac:dyDescent="0.4">
      <c r="A35" s="110"/>
      <c r="B35" s="136"/>
      <c r="D35" s="298" t="s">
        <v>726</v>
      </c>
      <c r="E35" s="298" t="s">
        <v>747</v>
      </c>
      <c r="F35" s="511" t="s">
        <v>167</v>
      </c>
      <c r="G35" s="512" t="s">
        <v>167</v>
      </c>
      <c r="H35" s="513" t="s">
        <v>167</v>
      </c>
      <c r="I35" s="347" t="s">
        <v>167</v>
      </c>
      <c r="J35" s="692"/>
      <c r="K35" s="661"/>
      <c r="L35" s="112"/>
      <c r="M35" s="664"/>
    </row>
    <row r="36" spans="1:13" s="70" customFormat="1" ht="33.6" customHeight="1" x14ac:dyDescent="0.4">
      <c r="A36" s="110"/>
      <c r="B36" s="136"/>
      <c r="D36" s="298" t="s">
        <v>726</v>
      </c>
      <c r="E36" s="298" t="s">
        <v>729</v>
      </c>
      <c r="F36" s="511" t="s">
        <v>167</v>
      </c>
      <c r="G36" s="512" t="s">
        <v>167</v>
      </c>
      <c r="H36" s="513">
        <v>336.88</v>
      </c>
      <c r="I36" s="347" t="s">
        <v>167</v>
      </c>
      <c r="J36" s="692"/>
      <c r="K36" s="661"/>
      <c r="L36" s="112"/>
      <c r="M36" s="664"/>
    </row>
    <row r="37" spans="1:13" s="70" customFormat="1" ht="33.6" customHeight="1" x14ac:dyDescent="0.4">
      <c r="A37" s="110"/>
      <c r="B37" s="136"/>
      <c r="D37" s="298" t="s">
        <v>730</v>
      </c>
      <c r="E37" s="298" t="s">
        <v>748</v>
      </c>
      <c r="F37" s="511">
        <v>5.35</v>
      </c>
      <c r="G37" s="512">
        <v>9.59</v>
      </c>
      <c r="H37" s="582">
        <v>202095.38</v>
      </c>
      <c r="I37" s="231">
        <f>((H37-G37)/G37)</f>
        <v>21072.553701772682</v>
      </c>
      <c r="J37" s="725"/>
      <c r="K37" s="661"/>
      <c r="L37" s="112"/>
      <c r="M37" s="664"/>
    </row>
    <row r="38" spans="1:13" s="70" customFormat="1" ht="22.95" customHeight="1" x14ac:dyDescent="0.4">
      <c r="A38" s="110"/>
      <c r="B38" s="136"/>
      <c r="D38" s="724" t="s">
        <v>754</v>
      </c>
      <c r="E38" s="724"/>
      <c r="F38" s="724"/>
      <c r="G38" s="724"/>
      <c r="H38" s="724"/>
      <c r="I38" s="724"/>
      <c r="J38" s="724"/>
      <c r="K38" s="661"/>
      <c r="L38" s="112"/>
      <c r="M38" s="664"/>
    </row>
    <row r="39" spans="1:13" s="70" customFormat="1" ht="33.6" customHeight="1" x14ac:dyDescent="0.4">
      <c r="A39" s="110"/>
      <c r="B39" s="136"/>
      <c r="D39" s="298" t="s">
        <v>723</v>
      </c>
      <c r="E39" s="298" t="s">
        <v>746</v>
      </c>
      <c r="F39" s="511">
        <v>39944.76</v>
      </c>
      <c r="G39" s="512">
        <v>25158.52</v>
      </c>
      <c r="H39" s="513">
        <v>15830.19</v>
      </c>
      <c r="I39" s="231">
        <f t="shared" ref="I39:I52" si="3">((H39-G39)/G39)</f>
        <v>-0.37078214457766195</v>
      </c>
      <c r="J39" s="297"/>
      <c r="K39" s="661"/>
      <c r="L39" s="112"/>
      <c r="M39" s="664"/>
    </row>
    <row r="40" spans="1:13" s="70" customFormat="1" ht="33.6" customHeight="1" x14ac:dyDescent="0.4">
      <c r="A40" s="110"/>
      <c r="B40" s="136"/>
      <c r="D40" s="298" t="s">
        <v>726</v>
      </c>
      <c r="E40" s="298" t="s">
        <v>747</v>
      </c>
      <c r="F40" s="511" t="s">
        <v>167</v>
      </c>
      <c r="G40" s="512" t="s">
        <v>167</v>
      </c>
      <c r="H40" s="513" t="s">
        <v>167</v>
      </c>
      <c r="I40" s="347" t="s">
        <v>167</v>
      </c>
      <c r="J40" s="297"/>
      <c r="K40" s="661"/>
      <c r="L40" s="112"/>
      <c r="M40" s="664"/>
    </row>
    <row r="41" spans="1:13" s="70" customFormat="1" ht="33.6" customHeight="1" x14ac:dyDescent="0.4">
      <c r="A41" s="110"/>
      <c r="B41" s="136"/>
      <c r="D41" s="298" t="s">
        <v>726</v>
      </c>
      <c r="E41" s="298" t="s">
        <v>729</v>
      </c>
      <c r="F41" s="511">
        <v>3547.41</v>
      </c>
      <c r="G41" s="512">
        <v>3053.68</v>
      </c>
      <c r="H41" s="513">
        <v>4585.49</v>
      </c>
      <c r="I41" s="231">
        <f t="shared" si="3"/>
        <v>0.5016275444709335</v>
      </c>
      <c r="J41" s="297"/>
      <c r="K41" s="661"/>
      <c r="L41" s="112"/>
      <c r="M41" s="664"/>
    </row>
    <row r="42" spans="1:13" s="70" customFormat="1" ht="33.6" customHeight="1" x14ac:dyDescent="0.4">
      <c r="A42" s="110"/>
      <c r="B42" s="136"/>
      <c r="D42" s="298" t="s">
        <v>730</v>
      </c>
      <c r="E42" s="298" t="s">
        <v>748</v>
      </c>
      <c r="F42" s="511">
        <v>1634417.51</v>
      </c>
      <c r="G42" s="512">
        <v>1428296.07</v>
      </c>
      <c r="H42" s="582">
        <v>1681877.13</v>
      </c>
      <c r="I42" s="231">
        <f t="shared" si="3"/>
        <v>0.17754096319819729</v>
      </c>
      <c r="J42" s="297"/>
      <c r="K42" s="661"/>
      <c r="L42" s="112"/>
      <c r="M42" s="664"/>
    </row>
    <row r="43" spans="1:13" s="70" customFormat="1" ht="22.2" customHeight="1" x14ac:dyDescent="0.4">
      <c r="A43" s="110"/>
      <c r="B43" s="136"/>
      <c r="D43" s="724" t="s">
        <v>755</v>
      </c>
      <c r="E43" s="724"/>
      <c r="F43" s="724"/>
      <c r="G43" s="724"/>
      <c r="H43" s="724"/>
      <c r="I43" s="724"/>
      <c r="J43" s="724"/>
      <c r="K43" s="661"/>
      <c r="L43" s="112"/>
      <c r="M43" s="664"/>
    </row>
    <row r="44" spans="1:13" s="70" customFormat="1" ht="33.6" customHeight="1" x14ac:dyDescent="0.4">
      <c r="A44" s="110"/>
      <c r="B44" s="136"/>
      <c r="D44" s="298" t="s">
        <v>723</v>
      </c>
      <c r="E44" s="298" t="s">
        <v>746</v>
      </c>
      <c r="F44" s="511">
        <v>13943.33</v>
      </c>
      <c r="G44" s="512">
        <v>36503.589999999997</v>
      </c>
      <c r="H44" s="513">
        <v>63349.13</v>
      </c>
      <c r="I44" s="231">
        <f t="shared" si="3"/>
        <v>0.73542191329674711</v>
      </c>
      <c r="J44" s="297"/>
      <c r="K44" s="661"/>
      <c r="L44" s="112"/>
      <c r="M44" s="664"/>
    </row>
    <row r="45" spans="1:13" s="70" customFormat="1" ht="33.6" customHeight="1" x14ac:dyDescent="0.4">
      <c r="A45" s="110"/>
      <c r="B45" s="136"/>
      <c r="D45" s="298" t="s">
        <v>726</v>
      </c>
      <c r="E45" s="298" t="s">
        <v>747</v>
      </c>
      <c r="F45" s="511" t="s">
        <v>167</v>
      </c>
      <c r="G45" s="512" t="s">
        <v>167</v>
      </c>
      <c r="H45" s="513" t="s">
        <v>167</v>
      </c>
      <c r="I45" s="347" t="s">
        <v>167</v>
      </c>
      <c r="J45" s="297"/>
      <c r="K45" s="661"/>
      <c r="L45" s="112"/>
      <c r="M45" s="664"/>
    </row>
    <row r="46" spans="1:13" s="70" customFormat="1" ht="33.6" customHeight="1" x14ac:dyDescent="0.4">
      <c r="A46" s="110"/>
      <c r="B46" s="136"/>
      <c r="D46" s="298" t="s">
        <v>726</v>
      </c>
      <c r="E46" s="298" t="s">
        <v>729</v>
      </c>
      <c r="F46" s="511" t="s">
        <v>167</v>
      </c>
      <c r="G46" s="512" t="s">
        <v>167</v>
      </c>
      <c r="H46" s="513">
        <v>0</v>
      </c>
      <c r="I46" s="347" t="s">
        <v>167</v>
      </c>
      <c r="J46" s="297"/>
      <c r="K46" s="661"/>
      <c r="L46" s="112"/>
      <c r="M46" s="664"/>
    </row>
    <row r="47" spans="1:13" s="70" customFormat="1" ht="33.6" customHeight="1" x14ac:dyDescent="0.4">
      <c r="A47" s="110"/>
      <c r="B47" s="136"/>
      <c r="D47" s="298" t="s">
        <v>730</v>
      </c>
      <c r="E47" s="298" t="s">
        <v>748</v>
      </c>
      <c r="F47" s="511">
        <v>3416952.35</v>
      </c>
      <c r="G47" s="512">
        <v>3115204.67</v>
      </c>
      <c r="H47" s="582">
        <v>3231431.8</v>
      </c>
      <c r="I47" s="231">
        <f t="shared" si="3"/>
        <v>3.7309628840534542E-2</v>
      </c>
      <c r="J47" s="297"/>
      <c r="K47" s="661"/>
      <c r="L47" s="112"/>
      <c r="M47" s="664"/>
    </row>
    <row r="48" spans="1:13" s="70" customFormat="1" ht="22.95" customHeight="1" x14ac:dyDescent="0.4">
      <c r="A48" s="110"/>
      <c r="B48" s="136"/>
      <c r="D48" s="724" t="s">
        <v>756</v>
      </c>
      <c r="E48" s="724"/>
      <c r="F48" s="724"/>
      <c r="G48" s="724"/>
      <c r="H48" s="724"/>
      <c r="I48" s="724"/>
      <c r="J48" s="724"/>
      <c r="K48" s="661"/>
      <c r="L48" s="112"/>
      <c r="M48" s="664"/>
    </row>
    <row r="49" spans="1:13" s="70" customFormat="1" ht="33.6" customHeight="1" x14ac:dyDescent="0.4">
      <c r="A49" s="110"/>
      <c r="B49" s="136"/>
      <c r="D49" s="298" t="s">
        <v>723</v>
      </c>
      <c r="E49" s="298" t="s">
        <v>746</v>
      </c>
      <c r="F49" s="511">
        <v>19672.080000000002</v>
      </c>
      <c r="G49" s="512">
        <v>24516.49</v>
      </c>
      <c r="H49" s="513">
        <v>28995.15</v>
      </c>
      <c r="I49" s="231">
        <f t="shared" si="3"/>
        <v>0.1826794944953376</v>
      </c>
      <c r="J49" s="297"/>
      <c r="K49" s="661"/>
      <c r="L49" s="112"/>
      <c r="M49" s="664"/>
    </row>
    <row r="50" spans="1:13" s="70" customFormat="1" ht="33.6" customHeight="1" x14ac:dyDescent="0.4">
      <c r="A50" s="110"/>
      <c r="B50" s="136"/>
      <c r="D50" s="298" t="s">
        <v>726</v>
      </c>
      <c r="E50" s="298" t="s">
        <v>747</v>
      </c>
      <c r="F50" s="511" t="s">
        <v>167</v>
      </c>
      <c r="G50" s="512" t="s">
        <v>167</v>
      </c>
      <c r="H50" s="513" t="s">
        <v>167</v>
      </c>
      <c r="I50" s="347" t="s">
        <v>167</v>
      </c>
      <c r="J50" s="297"/>
      <c r="K50" s="661"/>
      <c r="L50" s="112"/>
      <c r="M50" s="664"/>
    </row>
    <row r="51" spans="1:13" s="70" customFormat="1" ht="33.6" customHeight="1" x14ac:dyDescent="0.4">
      <c r="A51" s="110"/>
      <c r="B51" s="136"/>
      <c r="D51" s="298" t="s">
        <v>726</v>
      </c>
      <c r="E51" s="298" t="s">
        <v>729</v>
      </c>
      <c r="F51" s="511">
        <v>1179</v>
      </c>
      <c r="G51" s="512">
        <v>4984.08</v>
      </c>
      <c r="H51" s="513">
        <v>3274.85</v>
      </c>
      <c r="I51" s="231">
        <f t="shared" si="3"/>
        <v>-0.34293791431919229</v>
      </c>
      <c r="J51" s="297"/>
      <c r="K51" s="661"/>
      <c r="L51" s="112"/>
      <c r="M51" s="664"/>
    </row>
    <row r="52" spans="1:13" s="70" customFormat="1" ht="33.6" customHeight="1" x14ac:dyDescent="0.4">
      <c r="A52" s="110"/>
      <c r="B52" s="136"/>
      <c r="D52" s="298" t="s">
        <v>730</v>
      </c>
      <c r="E52" s="298" t="s">
        <v>748</v>
      </c>
      <c r="F52" s="511">
        <v>1572679.28</v>
      </c>
      <c r="G52" s="512">
        <v>2646701.86</v>
      </c>
      <c r="H52" s="582">
        <v>2694619.82</v>
      </c>
      <c r="I52" s="231">
        <f t="shared" si="3"/>
        <v>1.8104781926589934E-2</v>
      </c>
      <c r="J52" s="297"/>
      <c r="K52" s="661"/>
      <c r="L52" s="112"/>
      <c r="M52" s="664"/>
    </row>
    <row r="53" spans="1:13" s="70" customFormat="1" ht="47.4" customHeight="1" x14ac:dyDescent="0.4">
      <c r="A53" s="110"/>
      <c r="B53" s="136"/>
      <c r="C53" s="728" t="s">
        <v>757</v>
      </c>
      <c r="D53" s="729"/>
      <c r="E53" s="729"/>
      <c r="F53" s="729"/>
      <c r="G53" s="729"/>
      <c r="H53" s="729"/>
      <c r="I53" s="729"/>
      <c r="J53" s="729"/>
      <c r="K53" s="661"/>
      <c r="L53" s="112"/>
      <c r="M53" s="664"/>
    </row>
    <row r="54" spans="1:13" s="70" customFormat="1" ht="20.399999999999999" customHeight="1" x14ac:dyDescent="0.4">
      <c r="A54" s="110"/>
      <c r="B54" s="136"/>
      <c r="D54" s="721" t="s">
        <v>758</v>
      </c>
      <c r="E54" s="721"/>
      <c r="F54" s="721"/>
      <c r="G54" s="721"/>
      <c r="H54" s="721"/>
      <c r="I54" s="721"/>
      <c r="J54" s="721"/>
      <c r="K54" s="661"/>
      <c r="L54" s="112"/>
      <c r="M54" s="664"/>
    </row>
    <row r="55" spans="1:13" s="70" customFormat="1" ht="51" customHeight="1" x14ac:dyDescent="0.4">
      <c r="A55" s="110"/>
      <c r="B55" s="136"/>
      <c r="D55" s="515" t="s">
        <v>759</v>
      </c>
      <c r="E55" s="515" t="s">
        <v>760</v>
      </c>
      <c r="F55" s="516">
        <v>0.2</v>
      </c>
      <c r="G55" s="517">
        <v>0.2</v>
      </c>
      <c r="H55" s="519">
        <v>0.19</v>
      </c>
      <c r="I55" s="518">
        <f t="shared" ref="I55:I56" si="4">((H55-G55)/G55)</f>
        <v>-5.0000000000000044E-2</v>
      </c>
      <c r="J55" s="692" t="s">
        <v>761</v>
      </c>
      <c r="K55" s="661"/>
      <c r="L55" s="112"/>
      <c r="M55" s="664"/>
    </row>
    <row r="56" spans="1:13" s="70" customFormat="1" ht="250.95" customHeight="1" x14ac:dyDescent="0.4">
      <c r="A56" s="110"/>
      <c r="B56" s="136"/>
      <c r="D56" s="82" t="s">
        <v>759</v>
      </c>
      <c r="E56" s="82" t="s">
        <v>762</v>
      </c>
      <c r="F56" s="442">
        <v>0.2</v>
      </c>
      <c r="G56" s="535">
        <v>0.2</v>
      </c>
      <c r="H56" s="514">
        <v>0.18</v>
      </c>
      <c r="I56" s="518">
        <f t="shared" si="4"/>
        <v>-0.10000000000000009</v>
      </c>
      <c r="J56" s="725"/>
      <c r="K56" s="661"/>
      <c r="L56" s="112"/>
      <c r="M56" s="664"/>
    </row>
    <row r="57" spans="1:13" s="70" customFormat="1" ht="56.25" customHeight="1" x14ac:dyDescent="0.4">
      <c r="A57" s="110"/>
      <c r="B57" s="58"/>
      <c r="D57" s="113"/>
      <c r="E57" s="112"/>
      <c r="F57" s="112"/>
      <c r="H57" s="112"/>
      <c r="I57" s="114"/>
      <c r="J57" s="117"/>
      <c r="K57" s="661"/>
      <c r="L57" s="112"/>
      <c r="M57" s="664"/>
    </row>
    <row r="58" spans="1:13" s="70" customFormat="1" ht="60" customHeight="1" x14ac:dyDescent="0.4">
      <c r="A58" s="110"/>
      <c r="B58" s="58"/>
      <c r="D58" s="113"/>
      <c r="E58" s="112"/>
      <c r="F58" s="112"/>
      <c r="H58" s="112"/>
      <c r="I58" s="114"/>
      <c r="J58" s="117"/>
      <c r="K58" s="661"/>
      <c r="L58" s="112"/>
      <c r="M58" s="664"/>
    </row>
    <row r="59" spans="1:13" s="70" customFormat="1" ht="60" customHeight="1" x14ac:dyDescent="0.4">
      <c r="A59" s="110"/>
      <c r="B59" s="58"/>
      <c r="D59" s="113"/>
      <c r="E59" s="112"/>
      <c r="F59" s="112"/>
      <c r="H59" s="112"/>
      <c r="I59" s="114"/>
      <c r="J59" s="117"/>
      <c r="K59" s="661"/>
      <c r="L59" s="112"/>
      <c r="M59" s="664"/>
    </row>
    <row r="60" spans="1:13" s="70" customFormat="1" ht="60" customHeight="1" x14ac:dyDescent="0.4">
      <c r="A60" s="110"/>
      <c r="B60" s="58"/>
      <c r="D60" s="113"/>
      <c r="E60" s="112"/>
      <c r="F60" s="112"/>
      <c r="H60" s="112"/>
      <c r="I60" s="207"/>
      <c r="J60" s="117"/>
      <c r="K60" s="661"/>
      <c r="L60" s="112"/>
      <c r="M60" s="664"/>
    </row>
    <row r="61" spans="1:13" s="70" customFormat="1" ht="30" customHeight="1" x14ac:dyDescent="0.4">
      <c r="A61" s="110"/>
      <c r="B61" s="58"/>
      <c r="D61" s="113"/>
      <c r="E61" s="112"/>
      <c r="F61" s="661"/>
      <c r="H61" s="112"/>
      <c r="I61" s="114"/>
      <c r="J61" s="663"/>
      <c r="K61" s="661"/>
      <c r="L61" s="112"/>
      <c r="M61" s="664"/>
    </row>
    <row r="62" spans="1:13" s="70" customFormat="1" ht="30" customHeight="1" x14ac:dyDescent="0.4">
      <c r="A62" s="110"/>
      <c r="B62" s="58"/>
      <c r="D62" s="113"/>
      <c r="E62" s="112"/>
      <c r="F62" s="661"/>
      <c r="H62" s="112"/>
      <c r="I62" s="114"/>
      <c r="J62" s="663"/>
      <c r="K62" s="661"/>
      <c r="L62" s="112"/>
      <c r="M62" s="664"/>
    </row>
    <row r="63" spans="1:13" s="70" customFormat="1" ht="30" customHeight="1" x14ac:dyDescent="0.4">
      <c r="A63" s="110"/>
      <c r="B63" s="58"/>
      <c r="D63" s="113"/>
      <c r="E63" s="112"/>
      <c r="F63" s="661"/>
      <c r="H63" s="112"/>
      <c r="I63" s="114"/>
      <c r="J63" s="663"/>
      <c r="K63" s="661"/>
      <c r="L63" s="112"/>
      <c r="M63" s="664"/>
    </row>
    <row r="64" spans="1:13" s="70" customFormat="1" ht="146.69999999999999" customHeight="1" x14ac:dyDescent="0.4">
      <c r="A64" s="110"/>
      <c r="B64" s="58"/>
      <c r="D64" s="113"/>
      <c r="E64" s="112"/>
      <c r="F64" s="112"/>
      <c r="H64" s="112"/>
      <c r="I64" s="114"/>
      <c r="J64" s="663"/>
      <c r="K64" s="661"/>
      <c r="L64" s="112"/>
      <c r="M64" s="664"/>
    </row>
    <row r="65" spans="1:13" s="70" customFormat="1" ht="30" customHeight="1" x14ac:dyDescent="0.4">
      <c r="A65" s="110"/>
      <c r="B65" s="58"/>
      <c r="D65" s="113"/>
      <c r="E65" s="661"/>
      <c r="F65" s="661"/>
      <c r="H65" s="112"/>
      <c r="I65" s="207"/>
      <c r="J65" s="663"/>
      <c r="K65" s="661"/>
      <c r="L65" s="112"/>
      <c r="M65" s="664"/>
    </row>
    <row r="66" spans="1:13" s="70" customFormat="1" ht="30" customHeight="1" x14ac:dyDescent="0.4">
      <c r="A66" s="110"/>
      <c r="B66" s="58"/>
      <c r="D66" s="113"/>
      <c r="E66" s="661"/>
      <c r="F66" s="661"/>
      <c r="H66" s="112"/>
      <c r="I66" s="207"/>
      <c r="J66" s="663"/>
      <c r="K66" s="661"/>
      <c r="L66" s="112"/>
      <c r="M66" s="664"/>
    </row>
    <row r="67" spans="1:13" s="70" customFormat="1" ht="30" customHeight="1" x14ac:dyDescent="0.4">
      <c r="A67" s="110"/>
      <c r="B67" s="58"/>
      <c r="D67" s="113"/>
      <c r="E67" s="661"/>
      <c r="F67" s="661"/>
      <c r="H67" s="112"/>
      <c r="I67" s="207"/>
      <c r="J67" s="663"/>
      <c r="K67" s="661"/>
      <c r="L67" s="112"/>
      <c r="M67" s="664"/>
    </row>
    <row r="68" spans="1:13" s="70" customFormat="1" ht="42" customHeight="1" x14ac:dyDescent="0.4">
      <c r="A68" s="110"/>
      <c r="B68" s="58"/>
      <c r="D68" s="113"/>
      <c r="E68" s="661"/>
      <c r="F68" s="661"/>
      <c r="H68" s="112"/>
      <c r="I68" s="206"/>
      <c r="J68" s="663"/>
      <c r="K68" s="661"/>
      <c r="L68" s="112"/>
      <c r="M68" s="664"/>
    </row>
    <row r="69" spans="1:13" s="70" customFormat="1" ht="42" customHeight="1" x14ac:dyDescent="0.4">
      <c r="A69" s="110"/>
      <c r="B69" s="58"/>
      <c r="D69" s="113"/>
      <c r="E69" s="661"/>
      <c r="F69" s="661"/>
      <c r="H69" s="112"/>
      <c r="I69" s="114"/>
      <c r="J69" s="663"/>
      <c r="K69" s="661"/>
      <c r="L69" s="112"/>
      <c r="M69" s="664"/>
    </row>
    <row r="70" spans="1:13" s="70" customFormat="1" ht="42" customHeight="1" x14ac:dyDescent="0.4">
      <c r="A70" s="110"/>
      <c r="B70" s="58"/>
      <c r="D70" s="113"/>
      <c r="E70" s="661"/>
      <c r="F70" s="661"/>
      <c r="H70" s="112"/>
      <c r="I70" s="114"/>
      <c r="J70" s="663"/>
      <c r="K70" s="661"/>
      <c r="L70" s="112"/>
      <c r="M70" s="664"/>
    </row>
    <row r="71" spans="1:13" s="70" customFormat="1" ht="30" customHeight="1" x14ac:dyDescent="0.4">
      <c r="A71" s="110"/>
      <c r="B71" s="58"/>
      <c r="D71" s="113"/>
      <c r="E71" s="661"/>
      <c r="F71" s="112"/>
      <c r="H71" s="112"/>
      <c r="I71" s="114"/>
      <c r="J71" s="663"/>
      <c r="K71" s="661"/>
      <c r="L71" s="661"/>
      <c r="M71" s="664"/>
    </row>
    <row r="72" spans="1:13" s="70" customFormat="1" ht="30" customHeight="1" x14ac:dyDescent="0.4">
      <c r="A72" s="110"/>
      <c r="B72" s="58"/>
      <c r="D72" s="113"/>
      <c r="E72" s="661"/>
      <c r="F72" s="112"/>
      <c r="H72" s="112"/>
      <c r="I72" s="114"/>
      <c r="J72" s="663"/>
      <c r="K72" s="661"/>
      <c r="L72" s="661"/>
      <c r="M72" s="664"/>
    </row>
    <row r="73" spans="1:13" s="70" customFormat="1" ht="30" customHeight="1" x14ac:dyDescent="0.4">
      <c r="A73" s="110"/>
      <c r="B73" s="58"/>
      <c r="D73" s="113"/>
      <c r="E73" s="661"/>
      <c r="F73" s="112"/>
      <c r="H73" s="112"/>
      <c r="I73" s="206"/>
      <c r="J73" s="663"/>
      <c r="K73" s="661"/>
      <c r="L73" s="661"/>
      <c r="M73" s="664"/>
    </row>
    <row r="74" spans="1:13" s="70" customFormat="1" ht="103.95" customHeight="1" x14ac:dyDescent="0.4">
      <c r="A74" s="110"/>
      <c r="B74" s="58"/>
      <c r="D74" s="113"/>
      <c r="E74" s="661"/>
      <c r="F74" s="661"/>
      <c r="H74" s="112"/>
      <c r="I74" s="114"/>
      <c r="J74" s="663"/>
      <c r="K74" s="661"/>
      <c r="L74" s="112"/>
      <c r="M74" s="664"/>
    </row>
    <row r="75" spans="1:13" s="70" customFormat="1" ht="70.2" customHeight="1" x14ac:dyDescent="0.4">
      <c r="A75" s="110"/>
      <c r="B75" s="58"/>
      <c r="D75" s="113"/>
      <c r="E75" s="661"/>
      <c r="F75" s="661"/>
      <c r="H75" s="112"/>
      <c r="I75" s="114"/>
      <c r="J75" s="663"/>
      <c r="K75" s="661"/>
      <c r="L75" s="112"/>
      <c r="M75" s="664"/>
    </row>
    <row r="76" spans="1:13" s="70" customFormat="1" ht="56.25" customHeight="1" x14ac:dyDescent="0.4">
      <c r="A76" s="110"/>
      <c r="B76" s="58"/>
      <c r="D76" s="113"/>
      <c r="E76" s="661"/>
      <c r="F76" s="661"/>
      <c r="H76" s="112"/>
      <c r="I76" s="114"/>
      <c r="J76" s="663"/>
      <c r="K76" s="661"/>
      <c r="L76" s="112"/>
      <c r="M76" s="664"/>
    </row>
    <row r="77" spans="1:13" s="70" customFormat="1" ht="56.25" customHeight="1" x14ac:dyDescent="0.4">
      <c r="A77" s="110"/>
      <c r="B77" s="58"/>
      <c r="D77" s="113"/>
      <c r="E77" s="661"/>
      <c r="F77" s="661"/>
      <c r="H77" s="112"/>
      <c r="I77" s="114"/>
      <c r="J77" s="663"/>
      <c r="K77" s="661"/>
      <c r="L77" s="112"/>
      <c r="M77" s="664"/>
    </row>
    <row r="78" spans="1:13" s="70" customFormat="1" ht="56.25" customHeight="1" x14ac:dyDescent="0.4">
      <c r="A78" s="110"/>
      <c r="B78" s="58"/>
      <c r="D78" s="113"/>
      <c r="E78" s="661"/>
      <c r="F78" s="661"/>
      <c r="H78" s="112"/>
      <c r="I78" s="114"/>
      <c r="J78" s="663"/>
      <c r="K78" s="661"/>
      <c r="L78" s="112"/>
      <c r="M78" s="664"/>
    </row>
    <row r="79" spans="1:13" s="70" customFormat="1" ht="56.25" customHeight="1" x14ac:dyDescent="0.4">
      <c r="A79" s="110"/>
      <c r="B79" s="58"/>
      <c r="D79" s="113"/>
      <c r="E79" s="661"/>
      <c r="F79" s="661"/>
      <c r="H79" s="112"/>
      <c r="I79" s="114"/>
      <c r="J79" s="663"/>
      <c r="K79" s="661"/>
      <c r="L79" s="112"/>
      <c r="M79" s="664"/>
    </row>
    <row r="80" spans="1:13" s="70" customFormat="1" ht="14.25" customHeight="1" x14ac:dyDescent="0.4">
      <c r="A80" s="110"/>
      <c r="B80" s="58"/>
      <c r="D80" s="113"/>
      <c r="E80" s="112"/>
      <c r="I80" s="115"/>
    </row>
    <row r="81" spans="1:24" s="55" customFormat="1" ht="15" hidden="1" customHeight="1" x14ac:dyDescent="0.4">
      <c r="A81" s="110"/>
      <c r="B81" s="58"/>
      <c r="D81" s="113"/>
      <c r="E81" s="123"/>
      <c r="F81" s="57"/>
      <c r="I81" s="124"/>
      <c r="J81" s="57"/>
      <c r="K81" s="57"/>
      <c r="M81" s="57"/>
      <c r="O81" s="58"/>
      <c r="P81" s="58"/>
      <c r="Q81" s="58"/>
      <c r="R81" s="58"/>
      <c r="S81" s="58"/>
      <c r="T81" s="58"/>
      <c r="U81" s="58"/>
      <c r="V81" s="58"/>
      <c r="W81" s="58"/>
      <c r="X81" s="58"/>
    </row>
    <row r="82" spans="1:24" s="55" customFormat="1" ht="15" hidden="1" customHeight="1" x14ac:dyDescent="0.4">
      <c r="A82" s="110"/>
      <c r="B82" s="58"/>
      <c r="D82" s="113"/>
      <c r="E82" s="123"/>
      <c r="F82" s="57"/>
      <c r="I82" s="124"/>
      <c r="J82" s="57"/>
      <c r="K82" s="57"/>
      <c r="M82" s="57"/>
      <c r="O82" s="58"/>
      <c r="P82" s="58"/>
      <c r="Q82" s="58"/>
      <c r="R82" s="58"/>
      <c r="S82" s="58"/>
      <c r="T82" s="58"/>
      <c r="U82" s="58"/>
      <c r="V82" s="58"/>
      <c r="W82" s="58"/>
      <c r="X82" s="58"/>
    </row>
    <row r="83" spans="1:24" s="55" customFormat="1" ht="15" hidden="1" customHeight="1" x14ac:dyDescent="0.4">
      <c r="A83" s="110"/>
      <c r="B83" s="58"/>
      <c r="D83" s="113"/>
      <c r="E83" s="123"/>
      <c r="F83" s="57"/>
      <c r="I83" s="124"/>
      <c r="J83" s="57"/>
      <c r="K83" s="57"/>
      <c r="M83" s="57"/>
      <c r="O83" s="58"/>
      <c r="P83" s="58"/>
      <c r="Q83" s="58"/>
      <c r="R83" s="58"/>
      <c r="S83" s="58"/>
      <c r="T83" s="58"/>
      <c r="U83" s="58"/>
      <c r="V83" s="58"/>
      <c r="W83" s="58"/>
      <c r="X83" s="58"/>
    </row>
    <row r="84" spans="1:24" s="55" customFormat="1" ht="15" hidden="1" customHeight="1" x14ac:dyDescent="0.4">
      <c r="A84" s="110"/>
      <c r="B84" s="58"/>
      <c r="D84" s="113"/>
      <c r="E84" s="123"/>
      <c r="F84" s="57"/>
      <c r="I84" s="124"/>
      <c r="J84" s="57"/>
      <c r="K84" s="57"/>
      <c r="M84" s="57"/>
      <c r="O84" s="58"/>
      <c r="P84" s="58"/>
      <c r="Q84" s="58"/>
      <c r="R84" s="58"/>
      <c r="S84" s="58"/>
      <c r="T84" s="58"/>
      <c r="U84" s="58"/>
      <c r="V84" s="58"/>
      <c r="W84" s="58"/>
      <c r="X84" s="58"/>
    </row>
    <row r="85" spans="1:24" s="55" customFormat="1" ht="15" hidden="1" customHeight="1" x14ac:dyDescent="0.4">
      <c r="A85" s="110"/>
      <c r="B85" s="58"/>
      <c r="D85" s="113"/>
      <c r="E85" s="123"/>
      <c r="F85" s="57"/>
      <c r="I85" s="124"/>
      <c r="J85" s="57"/>
      <c r="K85" s="57"/>
      <c r="M85" s="57"/>
      <c r="O85" s="58"/>
      <c r="P85" s="58"/>
      <c r="Q85" s="58"/>
      <c r="R85" s="58"/>
      <c r="S85" s="58"/>
      <c r="T85" s="58"/>
      <c r="U85" s="58"/>
      <c r="V85" s="58"/>
      <c r="W85" s="58"/>
      <c r="X85" s="58"/>
    </row>
    <row r="86" spans="1:24" s="55" customFormat="1" ht="15" hidden="1" customHeight="1" x14ac:dyDescent="0.4">
      <c r="A86" s="110"/>
      <c r="B86" s="58"/>
      <c r="D86" s="113"/>
      <c r="E86" s="123"/>
      <c r="F86" s="57"/>
      <c r="I86" s="124"/>
      <c r="J86" s="57"/>
      <c r="K86" s="57"/>
      <c r="M86" s="57"/>
      <c r="O86" s="58"/>
      <c r="P86" s="58"/>
      <c r="Q86" s="58"/>
      <c r="R86" s="58"/>
      <c r="S86" s="58"/>
      <c r="T86" s="58"/>
      <c r="U86" s="58"/>
      <c r="V86" s="58"/>
      <c r="W86" s="58"/>
      <c r="X86" s="58"/>
    </row>
    <row r="87" spans="1:24" s="55" customFormat="1" ht="15" hidden="1" customHeight="1" x14ac:dyDescent="0.4">
      <c r="A87" s="110"/>
      <c r="B87" s="58"/>
      <c r="D87" s="113"/>
      <c r="E87" s="123"/>
      <c r="F87" s="57"/>
      <c r="I87" s="124"/>
      <c r="J87" s="57"/>
      <c r="K87" s="57"/>
      <c r="M87" s="57"/>
      <c r="O87" s="58"/>
      <c r="P87" s="58"/>
      <c r="Q87" s="58"/>
      <c r="R87" s="58"/>
      <c r="S87" s="58"/>
      <c r="T87" s="58"/>
      <c r="U87" s="58"/>
      <c r="V87" s="58"/>
      <c r="W87" s="58"/>
      <c r="X87" s="58"/>
    </row>
    <row r="88" spans="1:24" s="55" customFormat="1" ht="15" hidden="1" customHeight="1" x14ac:dyDescent="0.4">
      <c r="A88" s="110"/>
      <c r="B88" s="58"/>
      <c r="D88" s="113"/>
      <c r="E88" s="123"/>
      <c r="F88" s="57"/>
      <c r="I88" s="124"/>
      <c r="J88" s="57"/>
      <c r="K88" s="57"/>
      <c r="M88" s="57"/>
      <c r="O88" s="58"/>
      <c r="P88" s="58"/>
      <c r="Q88" s="58"/>
      <c r="R88" s="58"/>
      <c r="S88" s="58"/>
      <c r="T88" s="58"/>
      <c r="U88" s="58"/>
      <c r="V88" s="58"/>
      <c r="W88" s="58"/>
      <c r="X88" s="58"/>
    </row>
    <row r="89" spans="1:24" s="55" customFormat="1" ht="15" hidden="1" customHeight="1" x14ac:dyDescent="0.4">
      <c r="A89" s="110"/>
      <c r="B89" s="58"/>
      <c r="D89" s="113"/>
      <c r="E89" s="123"/>
      <c r="F89" s="57"/>
      <c r="I89" s="124"/>
      <c r="J89" s="57"/>
      <c r="K89" s="57"/>
      <c r="M89" s="57"/>
      <c r="O89" s="58"/>
      <c r="P89" s="58"/>
      <c r="Q89" s="58"/>
      <c r="R89" s="58"/>
      <c r="S89" s="58"/>
      <c r="T89" s="58"/>
      <c r="U89" s="58"/>
      <c r="V89" s="58"/>
      <c r="W89" s="58"/>
      <c r="X89" s="58"/>
    </row>
    <row r="90" spans="1:24" s="55" customFormat="1" ht="15" hidden="1" customHeight="1" x14ac:dyDescent="0.4">
      <c r="A90" s="110"/>
      <c r="B90" s="58"/>
      <c r="D90" s="113"/>
      <c r="E90" s="123"/>
      <c r="F90" s="57"/>
      <c r="I90" s="124"/>
      <c r="J90" s="57"/>
      <c r="K90" s="57"/>
      <c r="M90" s="57"/>
      <c r="O90" s="58"/>
      <c r="P90" s="58"/>
      <c r="Q90" s="58"/>
      <c r="R90" s="58"/>
      <c r="S90" s="58"/>
      <c r="T90" s="58"/>
      <c r="U90" s="58"/>
      <c r="V90" s="58"/>
      <c r="W90" s="58"/>
      <c r="X90" s="58"/>
    </row>
    <row r="91" spans="1:24" s="55" customFormat="1" ht="15" hidden="1" customHeight="1" x14ac:dyDescent="0.4">
      <c r="A91" s="110"/>
      <c r="B91" s="58"/>
      <c r="D91" s="113"/>
      <c r="E91" s="123"/>
      <c r="F91" s="57"/>
      <c r="I91" s="124"/>
      <c r="J91" s="57"/>
      <c r="K91" s="57"/>
      <c r="M91" s="57"/>
      <c r="O91" s="58"/>
      <c r="P91" s="58"/>
      <c r="Q91" s="58"/>
      <c r="R91" s="58"/>
      <c r="S91" s="58"/>
      <c r="T91" s="58"/>
      <c r="U91" s="58"/>
      <c r="V91" s="58"/>
      <c r="W91" s="58"/>
      <c r="X91" s="58"/>
    </row>
    <row r="92" spans="1:24" s="55" customFormat="1" ht="15" hidden="1" customHeight="1" x14ac:dyDescent="0.4">
      <c r="A92" s="110"/>
      <c r="B92" s="58"/>
      <c r="D92" s="113"/>
      <c r="E92" s="123"/>
      <c r="F92" s="57"/>
      <c r="I92" s="124"/>
      <c r="J92" s="57"/>
      <c r="K92" s="57"/>
      <c r="M92" s="57"/>
      <c r="O92" s="58"/>
      <c r="P92" s="58"/>
      <c r="Q92" s="58"/>
      <c r="R92" s="58"/>
      <c r="S92" s="58"/>
      <c r="T92" s="58"/>
      <c r="U92" s="58"/>
      <c r="V92" s="58"/>
      <c r="W92" s="58"/>
      <c r="X92" s="58"/>
    </row>
    <row r="93" spans="1:24" s="57" customFormat="1" ht="15" hidden="1" customHeight="1" x14ac:dyDescent="0.4">
      <c r="A93" s="110"/>
      <c r="B93" s="58"/>
      <c r="C93" s="55"/>
      <c r="D93" s="113"/>
      <c r="E93" s="123"/>
      <c r="G93" s="55"/>
      <c r="H93" s="55"/>
      <c r="I93" s="124"/>
      <c r="L93" s="55"/>
      <c r="N93" s="55"/>
      <c r="O93" s="58"/>
      <c r="P93" s="58"/>
      <c r="Q93" s="58"/>
      <c r="R93" s="58"/>
      <c r="S93" s="58"/>
      <c r="T93" s="58"/>
      <c r="U93" s="58"/>
      <c r="V93" s="58"/>
      <c r="W93" s="58"/>
      <c r="X93" s="58"/>
    </row>
    <row r="94" spans="1:24" s="57" customFormat="1" ht="15" hidden="1" customHeight="1" x14ac:dyDescent="0.4">
      <c r="A94" s="110"/>
      <c r="B94" s="58"/>
      <c r="C94" s="55"/>
      <c r="D94" s="113"/>
      <c r="E94" s="123"/>
      <c r="G94" s="55"/>
      <c r="H94" s="55"/>
      <c r="I94" s="124"/>
      <c r="L94" s="55"/>
      <c r="N94" s="55"/>
      <c r="O94" s="58"/>
      <c r="P94" s="58"/>
      <c r="Q94" s="58"/>
      <c r="R94" s="58"/>
      <c r="S94" s="58"/>
      <c r="T94" s="58"/>
      <c r="U94" s="58"/>
      <c r="V94" s="58"/>
      <c r="W94" s="58"/>
      <c r="X94" s="58"/>
    </row>
    <row r="95" spans="1:24" s="57" customFormat="1" ht="15" hidden="1" customHeight="1" x14ac:dyDescent="0.4">
      <c r="A95" s="110"/>
      <c r="B95" s="58"/>
      <c r="C95" s="55"/>
      <c r="D95" s="113"/>
      <c r="E95" s="123"/>
      <c r="G95" s="55"/>
      <c r="H95" s="55"/>
      <c r="I95" s="124"/>
      <c r="L95" s="55"/>
      <c r="N95" s="55"/>
      <c r="O95" s="58"/>
      <c r="P95" s="58"/>
      <c r="Q95" s="58"/>
      <c r="R95" s="58"/>
      <c r="S95" s="58"/>
      <c r="T95" s="58"/>
      <c r="U95" s="58"/>
      <c r="V95" s="58"/>
      <c r="W95" s="58"/>
      <c r="X95" s="58"/>
    </row>
    <row r="96" spans="1:24" s="57" customFormat="1" ht="15" hidden="1" customHeight="1" x14ac:dyDescent="0.4">
      <c r="A96" s="110"/>
      <c r="B96" s="58"/>
      <c r="C96" s="55"/>
      <c r="D96" s="113"/>
      <c r="E96" s="123"/>
      <c r="G96" s="55"/>
      <c r="H96" s="55"/>
      <c r="I96" s="124"/>
      <c r="L96" s="55"/>
      <c r="N96" s="55"/>
      <c r="O96" s="58"/>
      <c r="P96" s="58"/>
      <c r="Q96" s="58"/>
      <c r="R96" s="58"/>
      <c r="S96" s="58"/>
      <c r="T96" s="58"/>
      <c r="U96" s="58"/>
      <c r="V96" s="58"/>
      <c r="W96" s="58"/>
      <c r="X96" s="58"/>
    </row>
    <row r="97" spans="1:24" s="57" customFormat="1" ht="15" hidden="1" customHeight="1" x14ac:dyDescent="0.4">
      <c r="A97" s="110"/>
      <c r="B97" s="58"/>
      <c r="C97" s="55"/>
      <c r="D97" s="113"/>
      <c r="E97" s="123"/>
      <c r="G97" s="55"/>
      <c r="H97" s="55"/>
      <c r="I97" s="124"/>
      <c r="L97" s="55"/>
      <c r="N97" s="55"/>
      <c r="O97" s="58"/>
      <c r="P97" s="58"/>
      <c r="Q97" s="58"/>
      <c r="R97" s="58"/>
      <c r="S97" s="58"/>
      <c r="T97" s="58"/>
      <c r="U97" s="58"/>
      <c r="V97" s="58"/>
      <c r="W97" s="58"/>
      <c r="X97" s="58"/>
    </row>
    <row r="98" spans="1:24" s="57" customFormat="1" ht="15" hidden="1" customHeight="1" x14ac:dyDescent="0.4">
      <c r="A98" s="110"/>
      <c r="B98" s="58"/>
      <c r="C98" s="55"/>
      <c r="D98" s="113"/>
      <c r="E98" s="123"/>
      <c r="G98" s="55"/>
      <c r="H98" s="55"/>
      <c r="I98" s="124"/>
      <c r="L98" s="55"/>
      <c r="N98" s="55"/>
      <c r="O98" s="58"/>
      <c r="P98" s="58"/>
      <c r="Q98" s="58"/>
      <c r="R98" s="58"/>
      <c r="S98" s="58"/>
      <c r="T98" s="58"/>
      <c r="U98" s="58"/>
      <c r="V98" s="58"/>
      <c r="W98" s="58"/>
      <c r="X98" s="58"/>
    </row>
    <row r="99" spans="1:24" s="57" customFormat="1" ht="15" hidden="1" customHeight="1" x14ac:dyDescent="0.4">
      <c r="A99" s="110"/>
      <c r="B99" s="58"/>
      <c r="C99" s="55"/>
      <c r="D99" s="113"/>
      <c r="E99" s="123"/>
      <c r="G99" s="55"/>
      <c r="H99" s="55"/>
      <c r="I99" s="124"/>
      <c r="L99" s="55"/>
      <c r="N99" s="55"/>
      <c r="O99" s="58"/>
      <c r="P99" s="58"/>
      <c r="Q99" s="58"/>
      <c r="R99" s="58"/>
      <c r="S99" s="58"/>
      <c r="T99" s="58"/>
      <c r="U99" s="58"/>
      <c r="V99" s="58"/>
      <c r="W99" s="58"/>
      <c r="X99" s="58"/>
    </row>
    <row r="100" spans="1:24" s="57" customFormat="1" ht="15" hidden="1" customHeight="1" x14ac:dyDescent="0.4">
      <c r="A100" s="110"/>
      <c r="B100" s="58"/>
      <c r="C100" s="55"/>
      <c r="D100" s="113"/>
      <c r="E100" s="123"/>
      <c r="G100" s="55"/>
      <c r="H100" s="55"/>
      <c r="I100" s="124"/>
      <c r="L100" s="55"/>
      <c r="N100" s="55"/>
      <c r="O100" s="58"/>
      <c r="P100" s="58"/>
      <c r="Q100" s="58"/>
      <c r="R100" s="58"/>
      <c r="S100" s="58"/>
      <c r="T100" s="58"/>
      <c r="U100" s="58"/>
      <c r="V100" s="58"/>
      <c r="W100" s="58"/>
      <c r="X100" s="58"/>
    </row>
    <row r="101" spans="1:24" s="57" customFormat="1" ht="15" hidden="1" customHeight="1" x14ac:dyDescent="0.4">
      <c r="A101" s="110"/>
      <c r="B101" s="58"/>
      <c r="C101" s="55"/>
      <c r="D101" s="113"/>
      <c r="E101" s="123"/>
      <c r="G101" s="55"/>
      <c r="H101" s="55"/>
      <c r="I101" s="124"/>
      <c r="L101" s="55"/>
      <c r="N101" s="55"/>
      <c r="O101" s="58"/>
      <c r="P101" s="58"/>
      <c r="Q101" s="58"/>
      <c r="R101" s="58"/>
      <c r="S101" s="58"/>
      <c r="T101" s="58"/>
      <c r="U101" s="58"/>
      <c r="V101" s="58"/>
      <c r="W101" s="58"/>
      <c r="X101" s="58"/>
    </row>
    <row r="102" spans="1:24" s="57" customFormat="1" ht="15" hidden="1" customHeight="1" x14ac:dyDescent="0.4">
      <c r="A102" s="110"/>
      <c r="B102" s="58"/>
      <c r="C102" s="55"/>
      <c r="D102" s="113"/>
      <c r="E102" s="123"/>
      <c r="G102" s="55"/>
      <c r="H102" s="55"/>
      <c r="I102" s="124"/>
      <c r="L102" s="55"/>
      <c r="N102" s="55"/>
      <c r="O102" s="58"/>
      <c r="P102" s="58"/>
      <c r="Q102" s="58"/>
      <c r="R102" s="58"/>
      <c r="S102" s="58"/>
      <c r="T102" s="58"/>
      <c r="U102" s="58"/>
      <c r="V102" s="58"/>
      <c r="W102" s="58"/>
      <c r="X102" s="58"/>
    </row>
    <row r="103" spans="1:24" s="57" customFormat="1" ht="15" hidden="1" customHeight="1" x14ac:dyDescent="0.4">
      <c r="A103" s="110"/>
      <c r="B103" s="58"/>
      <c r="C103" s="55"/>
      <c r="D103" s="113"/>
      <c r="E103" s="123"/>
      <c r="G103" s="55"/>
      <c r="H103" s="55"/>
      <c r="I103" s="124"/>
      <c r="L103" s="55"/>
      <c r="N103" s="55"/>
      <c r="O103" s="58"/>
      <c r="P103" s="58"/>
      <c r="Q103" s="58"/>
      <c r="R103" s="58"/>
      <c r="S103" s="58"/>
      <c r="T103" s="58"/>
      <c r="U103" s="58"/>
      <c r="V103" s="58"/>
      <c r="W103" s="58"/>
      <c r="X103" s="58"/>
    </row>
    <row r="104" spans="1:24" s="57" customFormat="1" ht="15" hidden="1" customHeight="1" x14ac:dyDescent="0.4">
      <c r="A104" s="110"/>
      <c r="B104" s="58"/>
      <c r="C104" s="55"/>
      <c r="D104" s="113"/>
      <c r="E104" s="123"/>
      <c r="G104" s="55"/>
      <c r="H104" s="55"/>
      <c r="I104" s="124"/>
      <c r="L104" s="55"/>
      <c r="N104" s="55"/>
      <c r="O104" s="58"/>
      <c r="P104" s="58"/>
      <c r="Q104" s="58"/>
      <c r="R104" s="58"/>
      <c r="S104" s="58"/>
      <c r="T104" s="58"/>
      <c r="U104" s="58"/>
      <c r="V104" s="58"/>
      <c r="W104" s="58"/>
      <c r="X104" s="58"/>
    </row>
    <row r="105" spans="1:24" s="57" customFormat="1" ht="15" hidden="1" customHeight="1" x14ac:dyDescent="0.4">
      <c r="A105" s="110"/>
      <c r="B105" s="58"/>
      <c r="C105" s="55"/>
      <c r="D105" s="113"/>
      <c r="E105" s="123"/>
      <c r="G105" s="55"/>
      <c r="H105" s="55"/>
      <c r="I105" s="124"/>
      <c r="L105" s="55"/>
      <c r="N105" s="55"/>
      <c r="O105" s="58"/>
      <c r="P105" s="58"/>
      <c r="Q105" s="58"/>
      <c r="R105" s="58"/>
      <c r="S105" s="58"/>
      <c r="T105" s="58"/>
      <c r="U105" s="58"/>
      <c r="V105" s="58"/>
      <c r="W105" s="58"/>
      <c r="X105" s="58"/>
    </row>
    <row r="106" spans="1:24" s="57" customFormat="1" ht="15" hidden="1" customHeight="1" x14ac:dyDescent="0.4">
      <c r="A106" s="110"/>
      <c r="B106" s="58"/>
      <c r="C106" s="55"/>
      <c r="D106" s="113"/>
      <c r="E106" s="123"/>
      <c r="G106" s="55"/>
      <c r="H106" s="55"/>
      <c r="I106" s="124"/>
      <c r="L106" s="125"/>
      <c r="N106" s="55"/>
      <c r="O106" s="58"/>
      <c r="P106" s="58"/>
      <c r="Q106" s="58"/>
      <c r="R106" s="58"/>
      <c r="S106" s="58"/>
      <c r="T106" s="58"/>
      <c r="U106" s="58"/>
      <c r="V106" s="58"/>
      <c r="W106" s="58"/>
      <c r="X106" s="58"/>
    </row>
    <row r="107" spans="1:24" s="57" customFormat="1" ht="15" hidden="1" customHeight="1" x14ac:dyDescent="0.4">
      <c r="A107" s="110"/>
      <c r="B107" s="58"/>
      <c r="C107" s="55"/>
      <c r="D107" s="113"/>
      <c r="E107" s="123"/>
      <c r="G107" s="55"/>
      <c r="H107" s="55"/>
      <c r="I107" s="124"/>
      <c r="L107" s="125"/>
      <c r="N107" s="55"/>
      <c r="O107" s="58"/>
      <c r="P107" s="58"/>
      <c r="Q107" s="58"/>
      <c r="R107" s="58"/>
      <c r="S107" s="58"/>
      <c r="T107" s="58"/>
      <c r="U107" s="58"/>
      <c r="V107" s="58"/>
      <c r="W107" s="58"/>
      <c r="X107" s="58"/>
    </row>
    <row r="108" spans="1:24" s="57" customFormat="1" ht="15" hidden="1" customHeight="1" x14ac:dyDescent="0.4">
      <c r="A108" s="110"/>
      <c r="B108" s="58"/>
      <c r="C108" s="55"/>
      <c r="D108" s="113"/>
      <c r="E108" s="123"/>
      <c r="G108" s="55"/>
      <c r="H108" s="55"/>
      <c r="I108" s="124"/>
      <c r="L108" s="125"/>
      <c r="N108" s="55"/>
      <c r="O108" s="58"/>
      <c r="P108" s="58"/>
      <c r="Q108" s="58"/>
      <c r="R108" s="58"/>
      <c r="S108" s="58"/>
      <c r="T108" s="58"/>
      <c r="U108" s="58"/>
      <c r="V108" s="58"/>
      <c r="W108" s="58"/>
      <c r="X108" s="58"/>
    </row>
    <row r="109" spans="1:24" s="110" customFormat="1" ht="15" hidden="1" customHeight="1" x14ac:dyDescent="0.4">
      <c r="B109" s="58"/>
      <c r="C109" s="55"/>
      <c r="D109" s="113"/>
      <c r="E109" s="123"/>
      <c r="F109" s="57"/>
      <c r="G109" s="55"/>
      <c r="H109" s="55"/>
      <c r="I109" s="124"/>
      <c r="J109" s="57"/>
      <c r="K109" s="57"/>
      <c r="L109" s="125"/>
      <c r="M109" s="57"/>
      <c r="N109" s="55"/>
      <c r="O109" s="58"/>
      <c r="P109" s="58"/>
      <c r="Q109" s="58"/>
      <c r="R109" s="58"/>
      <c r="S109" s="58"/>
      <c r="T109" s="58"/>
      <c r="U109" s="58"/>
      <c r="V109" s="58"/>
      <c r="W109" s="58"/>
      <c r="X109" s="58"/>
    </row>
    <row r="110" spans="1:24" s="110" customFormat="1" ht="15" hidden="1" customHeight="1" x14ac:dyDescent="0.4">
      <c r="B110" s="58"/>
      <c r="C110" s="55"/>
      <c r="D110" s="113"/>
      <c r="E110" s="123"/>
      <c r="F110" s="57"/>
      <c r="G110" s="55"/>
      <c r="H110" s="55"/>
      <c r="I110" s="124"/>
      <c r="J110" s="57"/>
      <c r="K110" s="57"/>
      <c r="L110" s="125"/>
      <c r="M110" s="57"/>
      <c r="N110" s="55"/>
      <c r="O110" s="58"/>
      <c r="P110" s="58"/>
      <c r="Q110" s="58"/>
      <c r="R110" s="58"/>
      <c r="S110" s="58"/>
      <c r="T110" s="58"/>
      <c r="U110" s="58"/>
      <c r="V110" s="58"/>
      <c r="W110" s="58"/>
      <c r="X110" s="58"/>
    </row>
    <row r="111" spans="1:24" s="110" customFormat="1" ht="15" hidden="1" customHeight="1" x14ac:dyDescent="0.4">
      <c r="B111" s="58"/>
      <c r="C111" s="55"/>
      <c r="D111" s="113"/>
      <c r="E111" s="123"/>
      <c r="F111" s="57"/>
      <c r="G111" s="55"/>
      <c r="H111" s="55"/>
      <c r="I111" s="124"/>
      <c r="J111" s="57"/>
      <c r="K111" s="57"/>
      <c r="L111" s="125"/>
      <c r="M111" s="57"/>
      <c r="N111" s="55"/>
      <c r="O111" s="58"/>
      <c r="P111" s="58"/>
      <c r="Q111" s="58"/>
      <c r="R111" s="58"/>
      <c r="S111" s="58"/>
      <c r="T111" s="58"/>
      <c r="U111" s="58"/>
      <c r="V111" s="58"/>
      <c r="W111" s="58"/>
      <c r="X111" s="58"/>
    </row>
    <row r="112" spans="1:24" s="110" customFormat="1" ht="15" hidden="1" customHeight="1" x14ac:dyDescent="0.4">
      <c r="B112" s="58"/>
      <c r="C112" s="55"/>
      <c r="D112" s="113"/>
      <c r="E112" s="123"/>
      <c r="F112" s="57"/>
      <c r="G112" s="55"/>
      <c r="H112" s="55"/>
      <c r="I112" s="124"/>
      <c r="J112" s="57"/>
      <c r="K112" s="57"/>
      <c r="L112" s="125"/>
      <c r="M112" s="57"/>
      <c r="N112" s="55"/>
      <c r="O112" s="58"/>
      <c r="P112" s="58"/>
      <c r="Q112" s="58"/>
      <c r="R112" s="58"/>
      <c r="S112" s="58"/>
      <c r="T112" s="58"/>
      <c r="U112" s="58"/>
      <c r="V112" s="58"/>
      <c r="W112" s="58"/>
      <c r="X112" s="58"/>
    </row>
    <row r="113" spans="2:24" s="110" customFormat="1" ht="15" hidden="1" customHeight="1" x14ac:dyDescent="0.4">
      <c r="B113" s="58"/>
      <c r="C113" s="55"/>
      <c r="D113" s="113"/>
      <c r="E113" s="123"/>
      <c r="F113" s="57"/>
      <c r="G113" s="55"/>
      <c r="H113" s="55"/>
      <c r="I113" s="124"/>
      <c r="J113" s="57"/>
      <c r="K113" s="57"/>
      <c r="L113" s="125"/>
      <c r="M113" s="57"/>
      <c r="N113" s="55"/>
      <c r="O113" s="58"/>
      <c r="P113" s="58"/>
      <c r="Q113" s="58"/>
      <c r="R113" s="58"/>
      <c r="S113" s="58"/>
      <c r="T113" s="58"/>
      <c r="U113" s="58"/>
      <c r="V113" s="58"/>
      <c r="W113" s="58"/>
      <c r="X113" s="58"/>
    </row>
    <row r="114" spans="2:24" s="110" customFormat="1" ht="15" hidden="1" customHeight="1" x14ac:dyDescent="0.4">
      <c r="B114" s="58"/>
      <c r="C114" s="55"/>
      <c r="D114" s="113"/>
      <c r="E114" s="123"/>
      <c r="F114" s="57"/>
      <c r="G114" s="55"/>
      <c r="H114" s="55"/>
      <c r="I114" s="124"/>
      <c r="J114" s="57"/>
      <c r="K114" s="57"/>
      <c r="L114" s="125"/>
      <c r="M114" s="57"/>
      <c r="N114" s="55"/>
      <c r="O114" s="58"/>
      <c r="P114" s="58"/>
      <c r="Q114" s="58"/>
      <c r="R114" s="58"/>
      <c r="S114" s="58"/>
      <c r="T114" s="58"/>
      <c r="U114" s="58"/>
      <c r="V114" s="58"/>
      <c r="W114" s="58"/>
      <c r="X114" s="58"/>
    </row>
    <row r="115" spans="2:24" s="110" customFormat="1" ht="15" hidden="1" customHeight="1" x14ac:dyDescent="0.4">
      <c r="B115" s="58"/>
      <c r="C115" s="55"/>
      <c r="D115" s="113"/>
      <c r="E115" s="123"/>
      <c r="F115" s="57"/>
      <c r="G115" s="55"/>
      <c r="H115" s="55"/>
      <c r="I115" s="124"/>
      <c r="J115" s="57"/>
      <c r="K115" s="57"/>
      <c r="L115" s="125"/>
      <c r="M115" s="57"/>
      <c r="N115" s="55"/>
      <c r="O115" s="58"/>
      <c r="P115" s="58"/>
      <c r="Q115" s="58"/>
      <c r="R115" s="58"/>
      <c r="S115" s="58"/>
      <c r="T115" s="58"/>
      <c r="U115" s="58"/>
      <c r="V115" s="58"/>
      <c r="W115" s="58"/>
      <c r="X115" s="58"/>
    </row>
    <row r="116" spans="2:24" s="110" customFormat="1" ht="15" hidden="1" customHeight="1" x14ac:dyDescent="0.4">
      <c r="B116" s="58"/>
      <c r="C116" s="55"/>
      <c r="D116" s="113"/>
      <c r="E116" s="123"/>
      <c r="F116" s="57"/>
      <c r="G116" s="55"/>
      <c r="H116" s="55"/>
      <c r="I116" s="124"/>
      <c r="J116" s="57"/>
      <c r="K116" s="57"/>
      <c r="L116" s="125"/>
      <c r="M116" s="57"/>
      <c r="N116" s="55"/>
      <c r="O116" s="58"/>
      <c r="P116" s="58"/>
      <c r="Q116" s="58"/>
      <c r="R116" s="58"/>
      <c r="S116" s="58"/>
      <c r="T116" s="58"/>
      <c r="U116" s="58"/>
      <c r="V116" s="58"/>
      <c r="W116" s="58"/>
      <c r="X116" s="58"/>
    </row>
    <row r="117" spans="2:24" s="110" customFormat="1" ht="15" hidden="1" customHeight="1" x14ac:dyDescent="0.4">
      <c r="B117" s="58"/>
      <c r="C117" s="55"/>
      <c r="D117" s="113"/>
      <c r="E117" s="123"/>
      <c r="F117" s="57"/>
      <c r="G117" s="55"/>
      <c r="H117" s="55"/>
      <c r="I117" s="124"/>
      <c r="J117" s="57"/>
      <c r="K117" s="57"/>
      <c r="L117" s="125"/>
      <c r="M117" s="57"/>
      <c r="N117" s="55"/>
      <c r="O117" s="58"/>
      <c r="P117" s="58"/>
      <c r="Q117" s="58"/>
      <c r="R117" s="58"/>
      <c r="S117" s="58"/>
      <c r="T117" s="58"/>
      <c r="U117" s="58"/>
      <c r="V117" s="58"/>
      <c r="W117" s="58"/>
      <c r="X117" s="58"/>
    </row>
    <row r="118" spans="2:24" s="110" customFormat="1" ht="15" hidden="1" customHeight="1" x14ac:dyDescent="0.4">
      <c r="B118" s="58"/>
      <c r="C118" s="55"/>
      <c r="D118" s="113"/>
      <c r="E118" s="123"/>
      <c r="F118" s="57"/>
      <c r="G118" s="55"/>
      <c r="H118" s="55"/>
      <c r="I118" s="124"/>
      <c r="J118" s="57"/>
      <c r="K118" s="57"/>
      <c r="L118" s="125"/>
      <c r="M118" s="57"/>
      <c r="N118" s="55"/>
      <c r="O118" s="58"/>
      <c r="P118" s="58"/>
      <c r="Q118" s="58"/>
      <c r="R118" s="58"/>
      <c r="S118" s="58"/>
      <c r="T118" s="58"/>
      <c r="U118" s="58"/>
      <c r="V118" s="58"/>
      <c r="W118" s="58"/>
      <c r="X118" s="58"/>
    </row>
    <row r="119" spans="2:24" s="110" customFormat="1" ht="15" hidden="1" customHeight="1" x14ac:dyDescent="0.4">
      <c r="B119" s="58"/>
      <c r="C119" s="55"/>
      <c r="D119" s="113"/>
      <c r="E119" s="123"/>
      <c r="F119" s="57"/>
      <c r="G119" s="55"/>
      <c r="H119" s="55"/>
      <c r="I119" s="124"/>
      <c r="J119" s="57"/>
      <c r="K119" s="57"/>
      <c r="L119" s="125"/>
      <c r="M119" s="57"/>
      <c r="N119" s="55"/>
      <c r="O119" s="58"/>
      <c r="P119" s="58"/>
      <c r="Q119" s="58"/>
      <c r="R119" s="58"/>
      <c r="S119" s="58"/>
      <c r="T119" s="58"/>
      <c r="U119" s="58"/>
      <c r="V119" s="58"/>
      <c r="W119" s="58"/>
      <c r="X119" s="58"/>
    </row>
    <row r="120" spans="2:24" s="110" customFormat="1" ht="15" hidden="1" customHeight="1" x14ac:dyDescent="0.4">
      <c r="B120" s="58"/>
      <c r="C120" s="55"/>
      <c r="D120" s="113"/>
      <c r="E120" s="123"/>
      <c r="F120" s="57"/>
      <c r="G120" s="55"/>
      <c r="H120" s="55"/>
      <c r="I120" s="124"/>
      <c r="J120" s="57"/>
      <c r="K120" s="57"/>
      <c r="L120" s="125"/>
      <c r="M120" s="57"/>
      <c r="N120" s="55"/>
      <c r="O120" s="58"/>
      <c r="P120" s="58"/>
      <c r="Q120" s="58"/>
      <c r="R120" s="58"/>
      <c r="S120" s="58"/>
      <c r="T120" s="58"/>
      <c r="U120" s="58"/>
      <c r="V120" s="58"/>
      <c r="W120" s="58"/>
      <c r="X120" s="58"/>
    </row>
    <row r="121" spans="2:24" s="110" customFormat="1" ht="15" hidden="1" customHeight="1" x14ac:dyDescent="0.4">
      <c r="B121" s="58"/>
      <c r="C121" s="55"/>
      <c r="D121" s="113"/>
      <c r="E121" s="123"/>
      <c r="F121" s="57"/>
      <c r="G121" s="55"/>
      <c r="H121" s="55"/>
      <c r="I121" s="124"/>
      <c r="J121" s="57"/>
      <c r="K121" s="57"/>
      <c r="L121" s="125"/>
      <c r="M121" s="57"/>
      <c r="N121" s="55"/>
      <c r="O121" s="58"/>
      <c r="P121" s="58"/>
      <c r="Q121" s="58"/>
      <c r="R121" s="58"/>
      <c r="S121" s="58"/>
      <c r="T121" s="58"/>
      <c r="U121" s="58"/>
      <c r="V121" s="58"/>
      <c r="W121" s="58"/>
      <c r="X121" s="58"/>
    </row>
    <row r="122" spans="2:24" s="110" customFormat="1" ht="15" hidden="1" customHeight="1" x14ac:dyDescent="0.4">
      <c r="B122" s="58"/>
      <c r="C122" s="55"/>
      <c r="D122" s="113"/>
      <c r="E122" s="123"/>
      <c r="F122" s="57"/>
      <c r="G122" s="55"/>
      <c r="H122" s="55"/>
      <c r="I122" s="124"/>
      <c r="J122" s="57"/>
      <c r="K122" s="57"/>
      <c r="L122" s="125"/>
      <c r="M122" s="57"/>
      <c r="N122" s="55"/>
      <c r="O122" s="58"/>
      <c r="P122" s="58"/>
      <c r="Q122" s="58"/>
      <c r="R122" s="58"/>
      <c r="S122" s="58"/>
      <c r="T122" s="58"/>
      <c r="U122" s="58"/>
      <c r="V122" s="58"/>
      <c r="W122" s="58"/>
      <c r="X122" s="58"/>
    </row>
    <row r="123" spans="2:24" s="110" customFormat="1" ht="15" hidden="1" customHeight="1" x14ac:dyDescent="0.4">
      <c r="B123" s="58"/>
      <c r="C123" s="55"/>
      <c r="D123" s="113"/>
      <c r="E123" s="123"/>
      <c r="F123" s="57"/>
      <c r="G123" s="55"/>
      <c r="H123" s="55"/>
      <c r="I123" s="124"/>
      <c r="J123" s="57"/>
      <c r="K123" s="57"/>
      <c r="L123" s="125"/>
      <c r="M123" s="57"/>
      <c r="N123" s="55"/>
      <c r="O123" s="58"/>
      <c r="P123" s="58"/>
      <c r="Q123" s="58"/>
      <c r="R123" s="58"/>
      <c r="S123" s="58"/>
      <c r="T123" s="58"/>
      <c r="U123" s="58"/>
      <c r="V123" s="58"/>
      <c r="W123" s="58"/>
      <c r="X123" s="58"/>
    </row>
    <row r="124" spans="2:24" s="110" customFormat="1" ht="15" hidden="1" customHeight="1" x14ac:dyDescent="0.4">
      <c r="B124" s="58"/>
      <c r="C124" s="55"/>
      <c r="D124" s="113"/>
      <c r="E124" s="123"/>
      <c r="F124" s="57"/>
      <c r="G124" s="55"/>
      <c r="H124" s="55"/>
      <c r="I124" s="124"/>
      <c r="J124" s="57"/>
      <c r="K124" s="57"/>
      <c r="L124" s="125"/>
      <c r="M124" s="57"/>
      <c r="N124" s="55"/>
      <c r="O124" s="58"/>
      <c r="P124" s="58"/>
      <c r="Q124" s="58"/>
      <c r="R124" s="58"/>
      <c r="S124" s="58"/>
      <c r="T124" s="58"/>
      <c r="U124" s="58"/>
      <c r="V124" s="58"/>
      <c r="W124" s="58"/>
      <c r="X124" s="58"/>
    </row>
    <row r="125" spans="2:24" s="110" customFormat="1" ht="15" hidden="1" customHeight="1" x14ac:dyDescent="0.4">
      <c r="B125" s="58"/>
      <c r="C125" s="55"/>
      <c r="D125" s="113"/>
      <c r="E125" s="123"/>
      <c r="F125" s="57"/>
      <c r="G125" s="55"/>
      <c r="H125" s="55"/>
      <c r="I125" s="124"/>
      <c r="J125" s="57"/>
      <c r="K125" s="57"/>
      <c r="L125" s="125"/>
      <c r="M125" s="57"/>
      <c r="N125" s="55"/>
      <c r="O125" s="58"/>
      <c r="P125" s="58"/>
      <c r="Q125" s="58"/>
      <c r="R125" s="58"/>
      <c r="S125" s="58"/>
      <c r="T125" s="58"/>
      <c r="U125" s="58"/>
      <c r="V125" s="58"/>
      <c r="W125" s="58"/>
      <c r="X125" s="58"/>
    </row>
    <row r="126" spans="2:24" s="110" customFormat="1" ht="15" hidden="1" customHeight="1" x14ac:dyDescent="0.4">
      <c r="B126" s="58"/>
      <c r="C126" s="55"/>
      <c r="D126" s="113"/>
      <c r="E126" s="123"/>
      <c r="F126" s="57"/>
      <c r="G126" s="55"/>
      <c r="H126" s="55"/>
      <c r="I126" s="124"/>
      <c r="J126" s="57"/>
      <c r="K126" s="57"/>
      <c r="L126" s="125"/>
      <c r="M126" s="57"/>
      <c r="N126" s="55"/>
      <c r="O126" s="58"/>
      <c r="P126" s="58"/>
      <c r="Q126" s="58"/>
      <c r="R126" s="58"/>
      <c r="S126" s="58"/>
      <c r="T126" s="58"/>
      <c r="U126" s="58"/>
      <c r="V126" s="58"/>
      <c r="W126" s="58"/>
      <c r="X126" s="58"/>
    </row>
    <row r="127" spans="2:24" s="110" customFormat="1" ht="15" hidden="1" customHeight="1" x14ac:dyDescent="0.4">
      <c r="B127" s="58"/>
      <c r="C127" s="55"/>
      <c r="D127" s="113"/>
      <c r="E127" s="123"/>
      <c r="F127" s="57"/>
      <c r="G127" s="55"/>
      <c r="H127" s="55"/>
      <c r="I127" s="124"/>
      <c r="J127" s="57"/>
      <c r="K127" s="57"/>
      <c r="L127" s="125"/>
      <c r="M127" s="57"/>
      <c r="N127" s="55"/>
      <c r="O127" s="58"/>
      <c r="P127" s="58"/>
      <c r="Q127" s="58"/>
      <c r="R127" s="58"/>
      <c r="S127" s="58"/>
      <c r="T127" s="58"/>
      <c r="U127" s="58"/>
      <c r="V127" s="58"/>
      <c r="W127" s="58"/>
      <c r="X127" s="58"/>
    </row>
    <row r="128" spans="2:24" s="110" customFormat="1" ht="15" hidden="1" customHeight="1" x14ac:dyDescent="0.4">
      <c r="B128" s="58"/>
      <c r="C128" s="55"/>
      <c r="D128" s="113"/>
      <c r="E128" s="123"/>
      <c r="F128" s="57"/>
      <c r="G128" s="55"/>
      <c r="H128" s="55"/>
      <c r="I128" s="124"/>
      <c r="J128" s="57"/>
      <c r="K128" s="57"/>
      <c r="L128" s="125"/>
      <c r="M128" s="57"/>
      <c r="N128" s="55"/>
      <c r="O128" s="58"/>
      <c r="P128" s="58"/>
      <c r="Q128" s="58"/>
      <c r="R128" s="58"/>
      <c r="S128" s="58"/>
      <c r="T128" s="58"/>
      <c r="U128" s="58"/>
      <c r="V128" s="58"/>
      <c r="W128" s="58"/>
      <c r="X128" s="58"/>
    </row>
    <row r="129" spans="2:24" s="110" customFormat="1" ht="15" hidden="1" customHeight="1" x14ac:dyDescent="0.4">
      <c r="B129" s="58"/>
      <c r="C129" s="55"/>
      <c r="D129" s="113"/>
      <c r="E129" s="123"/>
      <c r="F129" s="57"/>
      <c r="G129" s="55"/>
      <c r="H129" s="55"/>
      <c r="I129" s="124"/>
      <c r="J129" s="57"/>
      <c r="K129" s="57"/>
      <c r="L129" s="125"/>
      <c r="M129" s="57"/>
      <c r="N129" s="55"/>
      <c r="O129" s="58"/>
      <c r="P129" s="58"/>
      <c r="Q129" s="58"/>
      <c r="R129" s="58"/>
      <c r="S129" s="58"/>
      <c r="T129" s="58"/>
      <c r="U129" s="58"/>
      <c r="V129" s="58"/>
      <c r="W129" s="58"/>
      <c r="X129" s="58"/>
    </row>
    <row r="130" spans="2:24" s="110" customFormat="1" ht="15" hidden="1" customHeight="1" x14ac:dyDescent="0.4">
      <c r="B130" s="58"/>
      <c r="C130" s="55"/>
      <c r="D130" s="113"/>
      <c r="E130" s="123"/>
      <c r="F130" s="57"/>
      <c r="G130" s="55"/>
      <c r="H130" s="55"/>
      <c r="I130" s="124"/>
      <c r="J130" s="57"/>
      <c r="K130" s="57"/>
      <c r="L130" s="125"/>
      <c r="M130" s="57"/>
      <c r="N130" s="55"/>
      <c r="O130" s="58"/>
      <c r="P130" s="58"/>
      <c r="Q130" s="58"/>
      <c r="R130" s="58"/>
      <c r="S130" s="58"/>
      <c r="T130" s="58"/>
      <c r="U130" s="58"/>
      <c r="V130" s="58"/>
      <c r="W130" s="58"/>
      <c r="X130" s="58"/>
    </row>
    <row r="131" spans="2:24" s="110" customFormat="1" ht="15" hidden="1" customHeight="1" x14ac:dyDescent="0.4">
      <c r="B131" s="58"/>
      <c r="C131" s="55"/>
      <c r="D131" s="113"/>
      <c r="E131" s="123"/>
      <c r="F131" s="57"/>
      <c r="G131" s="55"/>
      <c r="H131" s="55"/>
      <c r="I131" s="124"/>
      <c r="J131" s="57"/>
      <c r="K131" s="57"/>
      <c r="L131" s="125"/>
      <c r="M131" s="57"/>
      <c r="N131" s="55"/>
      <c r="O131" s="58"/>
      <c r="P131" s="58"/>
      <c r="Q131" s="58"/>
      <c r="R131" s="58"/>
      <c r="S131" s="58"/>
      <c r="T131" s="58"/>
      <c r="U131" s="58"/>
      <c r="V131" s="58"/>
      <c r="W131" s="58"/>
      <c r="X131" s="58"/>
    </row>
    <row r="132" spans="2:24" s="110" customFormat="1" ht="15" hidden="1" customHeight="1" x14ac:dyDescent="0.4">
      <c r="B132" s="58"/>
      <c r="C132" s="55"/>
      <c r="D132" s="113"/>
      <c r="E132" s="123"/>
      <c r="F132" s="57"/>
      <c r="G132" s="55"/>
      <c r="H132" s="55"/>
      <c r="I132" s="124"/>
      <c r="J132" s="57"/>
      <c r="K132" s="57"/>
      <c r="L132" s="125"/>
      <c r="M132" s="57"/>
      <c r="N132" s="55"/>
      <c r="O132" s="58"/>
      <c r="P132" s="58"/>
      <c r="Q132" s="58"/>
      <c r="R132" s="58"/>
      <c r="S132" s="58"/>
      <c r="T132" s="58"/>
      <c r="U132" s="58"/>
      <c r="V132" s="58"/>
      <c r="W132" s="58"/>
      <c r="X132" s="58"/>
    </row>
    <row r="133" spans="2:24" s="110" customFormat="1" ht="15" hidden="1" customHeight="1" x14ac:dyDescent="0.4">
      <c r="B133" s="58"/>
      <c r="C133" s="55"/>
      <c r="D133" s="113"/>
      <c r="E133" s="123"/>
      <c r="F133" s="57"/>
      <c r="G133" s="55"/>
      <c r="H133" s="55"/>
      <c r="I133" s="124"/>
      <c r="J133" s="57"/>
      <c r="K133" s="57"/>
      <c r="L133" s="125"/>
      <c r="M133" s="57"/>
      <c r="N133" s="55"/>
      <c r="O133" s="58"/>
      <c r="P133" s="58"/>
      <c r="Q133" s="58"/>
      <c r="R133" s="58"/>
      <c r="S133" s="58"/>
      <c r="T133" s="58"/>
      <c r="U133" s="58"/>
      <c r="V133" s="58"/>
      <c r="W133" s="58"/>
      <c r="X133" s="58"/>
    </row>
    <row r="134" spans="2:24" s="110" customFormat="1" ht="15" hidden="1" customHeight="1" x14ac:dyDescent="0.4">
      <c r="B134" s="58"/>
      <c r="C134" s="55"/>
      <c r="D134" s="113"/>
      <c r="E134" s="123"/>
      <c r="F134" s="57"/>
      <c r="G134" s="55"/>
      <c r="H134" s="55"/>
      <c r="I134" s="124"/>
      <c r="J134" s="57"/>
      <c r="K134" s="57"/>
      <c r="L134" s="125"/>
      <c r="M134" s="57"/>
      <c r="N134" s="55"/>
      <c r="O134" s="58"/>
      <c r="P134" s="58"/>
      <c r="Q134" s="58"/>
      <c r="R134" s="58"/>
      <c r="S134" s="58"/>
      <c r="T134" s="58"/>
      <c r="U134" s="58"/>
      <c r="V134" s="58"/>
      <c r="W134" s="58"/>
      <c r="X134" s="58"/>
    </row>
    <row r="135" spans="2:24" s="110" customFormat="1" ht="15" hidden="1" customHeight="1" x14ac:dyDescent="0.4">
      <c r="B135" s="58"/>
      <c r="C135" s="55"/>
      <c r="D135" s="113"/>
      <c r="E135" s="123"/>
      <c r="F135" s="57"/>
      <c r="G135" s="55"/>
      <c r="H135" s="55"/>
      <c r="I135" s="124"/>
      <c r="J135" s="57"/>
      <c r="K135" s="57"/>
      <c r="L135" s="125"/>
      <c r="M135" s="57"/>
      <c r="N135" s="55"/>
      <c r="O135" s="58"/>
      <c r="P135" s="58"/>
      <c r="Q135" s="58"/>
      <c r="R135" s="58"/>
      <c r="S135" s="58"/>
      <c r="T135" s="58"/>
      <c r="U135" s="58"/>
      <c r="V135" s="58"/>
      <c r="W135" s="58"/>
      <c r="X135" s="58"/>
    </row>
    <row r="136" spans="2:24" s="110" customFormat="1" ht="15" hidden="1" customHeight="1" x14ac:dyDescent="0.4">
      <c r="B136" s="58"/>
      <c r="C136" s="55"/>
      <c r="D136" s="113"/>
      <c r="E136" s="123"/>
      <c r="F136" s="57"/>
      <c r="G136" s="55"/>
      <c r="H136" s="55"/>
      <c r="I136" s="124"/>
      <c r="J136" s="57"/>
      <c r="K136" s="57"/>
      <c r="L136" s="125"/>
      <c r="M136" s="57"/>
      <c r="N136" s="55"/>
      <c r="O136" s="58"/>
      <c r="P136" s="58"/>
      <c r="Q136" s="58"/>
      <c r="R136" s="58"/>
      <c r="S136" s="58"/>
      <c r="T136" s="58"/>
      <c r="U136" s="58"/>
      <c r="V136" s="58"/>
      <c r="W136" s="58"/>
      <c r="X136" s="58"/>
    </row>
    <row r="137" spans="2:24" s="110" customFormat="1" ht="15" hidden="1" customHeight="1" x14ac:dyDescent="0.4">
      <c r="B137" s="58"/>
      <c r="C137" s="55"/>
      <c r="D137" s="113"/>
      <c r="E137" s="123"/>
      <c r="F137" s="57"/>
      <c r="G137" s="55"/>
      <c r="H137" s="55"/>
      <c r="I137" s="124"/>
      <c r="J137" s="57"/>
      <c r="K137" s="57"/>
      <c r="L137" s="125"/>
      <c r="M137" s="57"/>
      <c r="N137" s="55"/>
      <c r="O137" s="58"/>
      <c r="P137" s="58"/>
      <c r="Q137" s="58"/>
      <c r="R137" s="58"/>
      <c r="S137" s="58"/>
      <c r="T137" s="58"/>
      <c r="U137" s="58"/>
      <c r="V137" s="58"/>
      <c r="W137" s="58"/>
      <c r="X137" s="58"/>
    </row>
    <row r="138" spans="2:24" s="110" customFormat="1" ht="15" hidden="1" customHeight="1" x14ac:dyDescent="0.4">
      <c r="B138" s="58"/>
      <c r="C138" s="55"/>
      <c r="D138" s="113"/>
      <c r="E138" s="123"/>
      <c r="F138" s="57"/>
      <c r="G138" s="55"/>
      <c r="H138" s="55"/>
      <c r="I138" s="124"/>
      <c r="J138" s="57"/>
      <c r="K138" s="57"/>
      <c r="L138" s="125"/>
      <c r="M138" s="57"/>
      <c r="N138" s="55"/>
      <c r="O138" s="58"/>
      <c r="P138" s="58"/>
      <c r="Q138" s="58"/>
      <c r="R138" s="58"/>
      <c r="S138" s="58"/>
      <c r="T138" s="58"/>
      <c r="U138" s="58"/>
      <c r="V138" s="58"/>
      <c r="W138" s="58"/>
      <c r="X138" s="58"/>
    </row>
    <row r="139" spans="2:24" s="110" customFormat="1" ht="15" hidden="1" customHeight="1" x14ac:dyDescent="0.4">
      <c r="B139" s="58"/>
      <c r="C139" s="55"/>
      <c r="D139" s="113"/>
      <c r="E139" s="123"/>
      <c r="F139" s="57"/>
      <c r="G139" s="55"/>
      <c r="H139" s="55"/>
      <c r="I139" s="124"/>
      <c r="J139" s="57"/>
      <c r="K139" s="57"/>
      <c r="L139" s="125"/>
      <c r="M139" s="57"/>
      <c r="N139" s="55"/>
      <c r="O139" s="58"/>
      <c r="P139" s="58"/>
      <c r="Q139" s="58"/>
      <c r="R139" s="58"/>
      <c r="S139" s="58"/>
      <c r="T139" s="58"/>
      <c r="U139" s="58"/>
      <c r="V139" s="58"/>
      <c r="W139" s="58"/>
      <c r="X139" s="58"/>
    </row>
    <row r="140" spans="2:24" s="110" customFormat="1" ht="15" hidden="1" customHeight="1" x14ac:dyDescent="0.4">
      <c r="B140" s="58"/>
      <c r="C140" s="55"/>
      <c r="D140" s="113"/>
      <c r="E140" s="123"/>
      <c r="F140" s="57"/>
      <c r="G140" s="55"/>
      <c r="H140" s="55"/>
      <c r="I140" s="124"/>
      <c r="J140" s="57"/>
      <c r="K140" s="57"/>
      <c r="L140" s="125"/>
      <c r="M140" s="57"/>
      <c r="N140" s="55"/>
      <c r="O140" s="58"/>
      <c r="P140" s="58"/>
      <c r="Q140" s="58"/>
      <c r="R140" s="58"/>
      <c r="S140" s="58"/>
      <c r="T140" s="58"/>
      <c r="U140" s="58"/>
      <c r="V140" s="58"/>
      <c r="W140" s="58"/>
      <c r="X140" s="58"/>
    </row>
    <row r="141" spans="2:24" s="110" customFormat="1" ht="15" hidden="1" customHeight="1" x14ac:dyDescent="0.4">
      <c r="B141" s="58"/>
      <c r="C141" s="55"/>
      <c r="D141" s="113"/>
      <c r="E141" s="123"/>
      <c r="F141" s="57"/>
      <c r="G141" s="55"/>
      <c r="H141" s="55"/>
      <c r="I141" s="124"/>
      <c r="J141" s="57"/>
      <c r="K141" s="57"/>
      <c r="L141" s="125"/>
      <c r="M141" s="57"/>
      <c r="N141" s="55"/>
      <c r="O141" s="58"/>
      <c r="P141" s="58"/>
      <c r="Q141" s="58"/>
      <c r="R141" s="58"/>
      <c r="S141" s="58"/>
      <c r="T141" s="58"/>
      <c r="U141" s="58"/>
      <c r="V141" s="58"/>
      <c r="W141" s="58"/>
      <c r="X141" s="58"/>
    </row>
    <row r="142" spans="2:24" s="110" customFormat="1" ht="15" hidden="1" customHeight="1" x14ac:dyDescent="0.4">
      <c r="B142" s="58"/>
      <c r="C142" s="55"/>
      <c r="D142" s="113"/>
      <c r="E142" s="123"/>
      <c r="F142" s="57"/>
      <c r="G142" s="55"/>
      <c r="H142" s="55"/>
      <c r="I142" s="124"/>
      <c r="J142" s="57"/>
      <c r="K142" s="57"/>
      <c r="L142" s="125"/>
      <c r="M142" s="57"/>
      <c r="N142" s="55"/>
      <c r="O142" s="58"/>
      <c r="P142" s="58"/>
      <c r="Q142" s="58"/>
      <c r="R142" s="58"/>
      <c r="S142" s="58"/>
      <c r="T142" s="58"/>
      <c r="U142" s="58"/>
      <c r="V142" s="58"/>
      <c r="W142" s="58"/>
      <c r="X142" s="58"/>
    </row>
    <row r="143" spans="2:24" s="110" customFormat="1" ht="15" hidden="1" customHeight="1" x14ac:dyDescent="0.4">
      <c r="B143" s="58"/>
      <c r="C143" s="55"/>
      <c r="D143" s="113"/>
      <c r="E143" s="123"/>
      <c r="F143" s="57"/>
      <c r="G143" s="55"/>
      <c r="H143" s="55"/>
      <c r="I143" s="124"/>
      <c r="J143" s="57"/>
      <c r="K143" s="57"/>
      <c r="L143" s="125"/>
      <c r="M143" s="57"/>
      <c r="N143" s="55"/>
      <c r="O143" s="58"/>
      <c r="P143" s="58"/>
      <c r="Q143" s="58"/>
      <c r="R143" s="58"/>
      <c r="S143" s="58"/>
      <c r="T143" s="58"/>
      <c r="U143" s="58"/>
      <c r="V143" s="58"/>
      <c r="W143" s="58"/>
      <c r="X143" s="58"/>
    </row>
    <row r="144" spans="2:24" s="110" customFormat="1" ht="15" hidden="1" customHeight="1" x14ac:dyDescent="0.4">
      <c r="B144" s="58"/>
      <c r="C144" s="55"/>
      <c r="D144" s="113"/>
      <c r="E144" s="123"/>
      <c r="F144" s="57"/>
      <c r="G144" s="55"/>
      <c r="H144" s="55"/>
      <c r="I144" s="124"/>
      <c r="J144" s="57"/>
      <c r="K144" s="57"/>
      <c r="L144" s="125"/>
      <c r="M144" s="57"/>
      <c r="N144" s="55"/>
      <c r="O144" s="58"/>
      <c r="P144" s="58"/>
      <c r="Q144" s="58"/>
      <c r="R144" s="58"/>
      <c r="S144" s="58"/>
      <c r="T144" s="58"/>
      <c r="U144" s="58"/>
      <c r="V144" s="58"/>
      <c r="W144" s="58"/>
      <c r="X144" s="58"/>
    </row>
    <row r="145" spans="2:24" s="110" customFormat="1" ht="15" hidden="1" customHeight="1" x14ac:dyDescent="0.4">
      <c r="B145" s="58"/>
      <c r="C145" s="55"/>
      <c r="D145" s="113"/>
      <c r="E145" s="123"/>
      <c r="F145" s="57"/>
      <c r="G145" s="55"/>
      <c r="H145" s="55"/>
      <c r="I145" s="124"/>
      <c r="J145" s="57"/>
      <c r="K145" s="57"/>
      <c r="L145" s="125"/>
      <c r="M145" s="57"/>
      <c r="N145" s="55"/>
      <c r="O145" s="58"/>
      <c r="P145" s="58"/>
      <c r="Q145" s="58"/>
      <c r="R145" s="58"/>
      <c r="S145" s="58"/>
      <c r="T145" s="58"/>
      <c r="U145" s="58"/>
      <c r="V145" s="58"/>
      <c r="W145" s="58"/>
      <c r="X145" s="58"/>
    </row>
    <row r="146" spans="2:24" s="110" customFormat="1" ht="15" hidden="1" customHeight="1" x14ac:dyDescent="0.4">
      <c r="B146" s="58"/>
      <c r="C146" s="55"/>
      <c r="D146" s="113"/>
      <c r="E146" s="123"/>
      <c r="F146" s="57"/>
      <c r="G146" s="55"/>
      <c r="H146" s="55"/>
      <c r="I146" s="124"/>
      <c r="J146" s="57"/>
      <c r="K146" s="57"/>
      <c r="L146" s="125"/>
      <c r="M146" s="57"/>
      <c r="N146" s="55"/>
      <c r="O146" s="58"/>
      <c r="P146" s="58"/>
      <c r="Q146" s="58"/>
      <c r="R146" s="58"/>
      <c r="S146" s="58"/>
      <c r="T146" s="58"/>
      <c r="U146" s="58"/>
      <c r="V146" s="58"/>
      <c r="W146" s="58"/>
      <c r="X146" s="58"/>
    </row>
    <row r="147" spans="2:24" s="110" customFormat="1" ht="15" hidden="1" customHeight="1" x14ac:dyDescent="0.4">
      <c r="B147" s="58"/>
      <c r="C147" s="55"/>
      <c r="D147" s="113"/>
      <c r="E147" s="123"/>
      <c r="F147" s="57"/>
      <c r="G147" s="55"/>
      <c r="H147" s="55"/>
      <c r="I147" s="124"/>
      <c r="J147" s="57"/>
      <c r="K147" s="57"/>
      <c r="L147" s="125"/>
      <c r="M147" s="57"/>
      <c r="N147" s="55"/>
      <c r="O147" s="58"/>
      <c r="P147" s="58"/>
      <c r="Q147" s="58"/>
      <c r="R147" s="58"/>
      <c r="S147" s="58"/>
      <c r="T147" s="58"/>
      <c r="U147" s="58"/>
      <c r="V147" s="58"/>
      <c r="W147" s="58"/>
      <c r="X147" s="58"/>
    </row>
    <row r="148" spans="2:24" s="110" customFormat="1" ht="15" hidden="1" customHeight="1" x14ac:dyDescent="0.4">
      <c r="B148" s="58"/>
      <c r="C148" s="55"/>
      <c r="D148" s="113"/>
      <c r="E148" s="123"/>
      <c r="F148" s="57"/>
      <c r="G148" s="55"/>
      <c r="H148" s="55"/>
      <c r="I148" s="124"/>
      <c r="J148" s="57"/>
      <c r="K148" s="57"/>
      <c r="L148" s="125"/>
      <c r="M148" s="57"/>
      <c r="N148" s="55"/>
      <c r="O148" s="58"/>
      <c r="P148" s="58"/>
      <c r="Q148" s="58"/>
      <c r="R148" s="58"/>
      <c r="S148" s="58"/>
      <c r="T148" s="58"/>
      <c r="U148" s="58"/>
      <c r="V148" s="58"/>
      <c r="W148" s="58"/>
      <c r="X148" s="58"/>
    </row>
    <row r="149" spans="2:24" s="110" customFormat="1" ht="15" hidden="1" customHeight="1" x14ac:dyDescent="0.4">
      <c r="B149" s="58"/>
      <c r="C149" s="55"/>
      <c r="D149" s="113"/>
      <c r="E149" s="123"/>
      <c r="F149" s="57"/>
      <c r="G149" s="55"/>
      <c r="H149" s="55"/>
      <c r="I149" s="124"/>
      <c r="J149" s="57"/>
      <c r="K149" s="57"/>
      <c r="L149" s="125"/>
      <c r="M149" s="57"/>
      <c r="N149" s="55"/>
      <c r="O149" s="58"/>
      <c r="P149" s="58"/>
      <c r="Q149" s="58"/>
      <c r="R149" s="58"/>
      <c r="S149" s="58"/>
      <c r="T149" s="58"/>
      <c r="U149" s="58"/>
      <c r="V149" s="58"/>
      <c r="W149" s="58"/>
      <c r="X149" s="58"/>
    </row>
    <row r="150" spans="2:24" s="110" customFormat="1" ht="15" hidden="1" customHeight="1" x14ac:dyDescent="0.4">
      <c r="B150" s="58"/>
      <c r="C150" s="55"/>
      <c r="D150" s="113"/>
      <c r="E150" s="123"/>
      <c r="F150" s="57"/>
      <c r="G150" s="55"/>
      <c r="H150" s="55"/>
      <c r="I150" s="124"/>
      <c r="J150" s="57"/>
      <c r="K150" s="57"/>
      <c r="L150" s="125"/>
      <c r="M150" s="57"/>
      <c r="N150" s="55"/>
      <c r="O150" s="58"/>
      <c r="P150" s="58"/>
      <c r="Q150" s="58"/>
      <c r="R150" s="58"/>
      <c r="S150" s="58"/>
      <c r="T150" s="58"/>
      <c r="U150" s="58"/>
      <c r="V150" s="58"/>
      <c r="W150" s="58"/>
      <c r="X150" s="58"/>
    </row>
    <row r="151" spans="2:24" s="110" customFormat="1" ht="15" hidden="1" customHeight="1" x14ac:dyDescent="0.4">
      <c r="B151" s="58"/>
      <c r="C151" s="55"/>
      <c r="D151" s="113"/>
      <c r="E151" s="123"/>
      <c r="F151" s="57"/>
      <c r="G151" s="55"/>
      <c r="H151" s="55"/>
      <c r="I151" s="124"/>
      <c r="J151" s="57"/>
      <c r="K151" s="57"/>
      <c r="L151" s="125"/>
      <c r="M151" s="57"/>
      <c r="N151" s="55"/>
      <c r="O151" s="58"/>
      <c r="P151" s="58"/>
      <c r="Q151" s="58"/>
      <c r="R151" s="58"/>
      <c r="S151" s="58"/>
      <c r="T151" s="58"/>
      <c r="U151" s="58"/>
      <c r="V151" s="58"/>
      <c r="W151" s="58"/>
      <c r="X151" s="58"/>
    </row>
    <row r="152" spans="2:24" s="110" customFormat="1" ht="15" hidden="1" customHeight="1" x14ac:dyDescent="0.4">
      <c r="B152" s="58"/>
      <c r="C152" s="55"/>
      <c r="D152" s="113"/>
      <c r="E152" s="123"/>
      <c r="F152" s="57"/>
      <c r="G152" s="55"/>
      <c r="H152" s="55"/>
      <c r="I152" s="124"/>
      <c r="J152" s="57"/>
      <c r="K152" s="57"/>
      <c r="L152" s="125"/>
      <c r="M152" s="57"/>
      <c r="N152" s="55"/>
      <c r="O152" s="58"/>
      <c r="P152" s="58"/>
      <c r="Q152" s="58"/>
      <c r="R152" s="58"/>
      <c r="S152" s="58"/>
      <c r="T152" s="58"/>
      <c r="U152" s="58"/>
      <c r="V152" s="58"/>
      <c r="W152" s="58"/>
      <c r="X152" s="58"/>
    </row>
    <row r="153" spans="2:24" s="110" customFormat="1" ht="15" hidden="1" customHeight="1" x14ac:dyDescent="0.4">
      <c r="B153" s="58"/>
      <c r="C153" s="55"/>
      <c r="D153" s="113"/>
      <c r="E153" s="123"/>
      <c r="F153" s="57"/>
      <c r="G153" s="55"/>
      <c r="H153" s="55"/>
      <c r="I153" s="124"/>
      <c r="J153" s="57"/>
      <c r="K153" s="57"/>
      <c r="L153" s="125"/>
      <c r="M153" s="57"/>
      <c r="N153" s="55"/>
      <c r="O153" s="58"/>
      <c r="P153" s="58"/>
      <c r="Q153" s="58"/>
      <c r="R153" s="58"/>
      <c r="S153" s="58"/>
      <c r="T153" s="58"/>
      <c r="U153" s="58"/>
      <c r="V153" s="58"/>
      <c r="W153" s="58"/>
      <c r="X153" s="58"/>
    </row>
    <row r="154" spans="2:24" s="110" customFormat="1" ht="15" hidden="1" customHeight="1" x14ac:dyDescent="0.4">
      <c r="B154" s="58"/>
      <c r="C154" s="55"/>
      <c r="D154" s="113"/>
      <c r="E154" s="123"/>
      <c r="F154" s="57"/>
      <c r="G154" s="55"/>
      <c r="H154" s="55"/>
      <c r="I154" s="124"/>
      <c r="J154" s="57"/>
      <c r="K154" s="57"/>
      <c r="L154" s="125"/>
      <c r="M154" s="57"/>
      <c r="N154" s="55"/>
      <c r="O154" s="58"/>
      <c r="P154" s="58"/>
      <c r="Q154" s="58"/>
      <c r="R154" s="58"/>
      <c r="S154" s="58"/>
      <c r="T154" s="58"/>
      <c r="U154" s="58"/>
      <c r="V154" s="58"/>
      <c r="W154" s="58"/>
      <c r="X154" s="58"/>
    </row>
    <row r="155" spans="2:24" s="110" customFormat="1" ht="15" hidden="1" customHeight="1" x14ac:dyDescent="0.4">
      <c r="B155" s="58"/>
      <c r="C155" s="55"/>
      <c r="D155" s="113"/>
      <c r="E155" s="123"/>
      <c r="F155" s="57"/>
      <c r="G155" s="55"/>
      <c r="H155" s="55"/>
      <c r="I155" s="124"/>
      <c r="J155" s="57"/>
      <c r="K155" s="57"/>
      <c r="L155" s="125"/>
      <c r="M155" s="57"/>
      <c r="N155" s="55"/>
      <c r="O155" s="58"/>
      <c r="P155" s="58"/>
      <c r="Q155" s="58"/>
      <c r="R155" s="58"/>
      <c r="S155" s="58"/>
      <c r="T155" s="58"/>
      <c r="U155" s="58"/>
      <c r="V155" s="58"/>
      <c r="W155" s="58"/>
      <c r="X155" s="58"/>
    </row>
    <row r="156" spans="2:24" s="110" customFormat="1" ht="15" hidden="1" customHeight="1" x14ac:dyDescent="0.4">
      <c r="B156" s="58"/>
      <c r="C156" s="55"/>
      <c r="D156" s="113"/>
      <c r="E156" s="123"/>
      <c r="F156" s="57"/>
      <c r="G156" s="55"/>
      <c r="H156" s="55"/>
      <c r="I156" s="124"/>
      <c r="J156" s="57"/>
      <c r="K156" s="57"/>
      <c r="L156" s="125"/>
      <c r="M156" s="57"/>
      <c r="N156" s="55"/>
      <c r="O156" s="58"/>
      <c r="P156" s="58"/>
      <c r="Q156" s="58"/>
      <c r="R156" s="58"/>
      <c r="S156" s="58"/>
      <c r="T156" s="58"/>
      <c r="U156" s="58"/>
      <c r="V156" s="58"/>
      <c r="W156" s="58"/>
      <c r="X156" s="58"/>
    </row>
    <row r="157" spans="2:24" s="110" customFormat="1" ht="15" hidden="1" customHeight="1" x14ac:dyDescent="0.4">
      <c r="B157" s="58"/>
      <c r="C157" s="55"/>
      <c r="D157" s="113"/>
      <c r="E157" s="123"/>
      <c r="F157" s="57"/>
      <c r="G157" s="55"/>
      <c r="H157" s="55"/>
      <c r="I157" s="124"/>
      <c r="J157" s="57"/>
      <c r="K157" s="57"/>
      <c r="L157" s="125"/>
      <c r="M157" s="57"/>
      <c r="N157" s="55"/>
      <c r="O157" s="58"/>
      <c r="P157" s="58"/>
      <c r="Q157" s="58"/>
      <c r="R157" s="58"/>
      <c r="S157" s="58"/>
      <c r="T157" s="58"/>
      <c r="U157" s="58"/>
      <c r="V157" s="58"/>
      <c r="W157" s="58"/>
      <c r="X157" s="58"/>
    </row>
    <row r="158" spans="2:24" s="110" customFormat="1" ht="15" hidden="1" customHeight="1" x14ac:dyDescent="0.4">
      <c r="B158" s="58"/>
      <c r="C158" s="55"/>
      <c r="D158" s="113"/>
      <c r="E158" s="123"/>
      <c r="F158" s="57"/>
      <c r="G158" s="55"/>
      <c r="H158" s="55"/>
      <c r="I158" s="124"/>
      <c r="J158" s="57"/>
      <c r="K158" s="57"/>
      <c r="L158" s="125"/>
      <c r="M158" s="57"/>
      <c r="N158" s="55"/>
      <c r="O158" s="58"/>
      <c r="P158" s="58"/>
      <c r="Q158" s="58"/>
      <c r="R158" s="58"/>
      <c r="S158" s="58"/>
      <c r="T158" s="58"/>
      <c r="U158" s="58"/>
      <c r="V158" s="58"/>
      <c r="W158" s="58"/>
      <c r="X158" s="58"/>
    </row>
    <row r="159" spans="2:24" s="110" customFormat="1" ht="15" hidden="1" customHeight="1" x14ac:dyDescent="0.4">
      <c r="B159" s="58"/>
      <c r="C159" s="55"/>
      <c r="D159" s="113"/>
      <c r="E159" s="123"/>
      <c r="F159" s="57"/>
      <c r="G159" s="55"/>
      <c r="H159" s="55"/>
      <c r="I159" s="124"/>
      <c r="J159" s="57"/>
      <c r="K159" s="57"/>
      <c r="L159" s="125"/>
      <c r="M159" s="57"/>
      <c r="N159" s="55"/>
      <c r="O159" s="58"/>
      <c r="P159" s="58"/>
      <c r="Q159" s="58"/>
      <c r="R159" s="58"/>
      <c r="S159" s="58"/>
      <c r="T159" s="58"/>
      <c r="U159" s="58"/>
      <c r="V159" s="58"/>
      <c r="W159" s="58"/>
      <c r="X159" s="58"/>
    </row>
    <row r="160" spans="2:24" s="110" customFormat="1" ht="15" hidden="1" customHeight="1" x14ac:dyDescent="0.4">
      <c r="B160" s="58"/>
      <c r="C160" s="55"/>
      <c r="D160" s="113"/>
      <c r="E160" s="123"/>
      <c r="F160" s="57"/>
      <c r="G160" s="55"/>
      <c r="H160" s="55"/>
      <c r="I160" s="124"/>
      <c r="J160" s="57"/>
      <c r="K160" s="57"/>
      <c r="L160" s="125"/>
      <c r="M160" s="57"/>
      <c r="N160" s="55"/>
      <c r="O160" s="58"/>
      <c r="P160" s="58"/>
      <c r="Q160" s="58"/>
      <c r="R160" s="58"/>
      <c r="S160" s="58"/>
      <c r="T160" s="58"/>
      <c r="U160" s="58"/>
      <c r="V160" s="58"/>
      <c r="W160" s="58"/>
      <c r="X160" s="58"/>
    </row>
    <row r="161" spans="2:24" s="110" customFormat="1" ht="15" hidden="1" customHeight="1" x14ac:dyDescent="0.4">
      <c r="B161" s="58"/>
      <c r="C161" s="55"/>
      <c r="D161" s="113"/>
      <c r="E161" s="123"/>
      <c r="F161" s="57"/>
      <c r="G161" s="55"/>
      <c r="H161" s="55"/>
      <c r="I161" s="124"/>
      <c r="J161" s="57"/>
      <c r="K161" s="57"/>
      <c r="L161" s="125"/>
      <c r="M161" s="57"/>
      <c r="N161" s="55"/>
      <c r="O161" s="58"/>
      <c r="P161" s="58"/>
      <c r="Q161" s="58"/>
      <c r="R161" s="58"/>
      <c r="S161" s="58"/>
      <c r="T161" s="58"/>
      <c r="U161" s="58"/>
      <c r="V161" s="58"/>
      <c r="W161" s="58"/>
      <c r="X161" s="58"/>
    </row>
    <row r="162" spans="2:24" s="110" customFormat="1" ht="15" hidden="1" customHeight="1" x14ac:dyDescent="0.4">
      <c r="B162" s="58"/>
      <c r="C162" s="55"/>
      <c r="D162" s="113"/>
      <c r="E162" s="123"/>
      <c r="F162" s="57"/>
      <c r="G162" s="55"/>
      <c r="H162" s="55"/>
      <c r="I162" s="124"/>
      <c r="J162" s="57"/>
      <c r="K162" s="57"/>
      <c r="L162" s="125"/>
      <c r="M162" s="57"/>
      <c r="N162" s="55"/>
      <c r="O162" s="58"/>
      <c r="P162" s="58"/>
      <c r="Q162" s="58"/>
      <c r="R162" s="58"/>
      <c r="S162" s="58"/>
      <c r="T162" s="58"/>
      <c r="U162" s="58"/>
      <c r="V162" s="58"/>
      <c r="W162" s="58"/>
      <c r="X162" s="58"/>
    </row>
    <row r="163" spans="2:24" s="110" customFormat="1" ht="15" hidden="1" customHeight="1" x14ac:dyDescent="0.4">
      <c r="B163" s="58"/>
      <c r="C163" s="55"/>
      <c r="D163" s="113"/>
      <c r="E163" s="123"/>
      <c r="F163" s="57"/>
      <c r="G163" s="55"/>
      <c r="H163" s="55"/>
      <c r="I163" s="124"/>
      <c r="J163" s="57"/>
      <c r="K163" s="57"/>
      <c r="L163" s="125"/>
      <c r="M163" s="57"/>
      <c r="N163" s="55"/>
      <c r="O163" s="58"/>
      <c r="P163" s="58"/>
      <c r="Q163" s="58"/>
      <c r="R163" s="58"/>
      <c r="S163" s="58"/>
      <c r="T163" s="58"/>
      <c r="U163" s="58"/>
      <c r="V163" s="58"/>
      <c r="W163" s="58"/>
      <c r="X163" s="58"/>
    </row>
    <row r="164" spans="2:24" s="110" customFormat="1" ht="15" hidden="1" customHeight="1" x14ac:dyDescent="0.4">
      <c r="B164" s="58"/>
      <c r="C164" s="55"/>
      <c r="D164" s="113"/>
      <c r="E164" s="123"/>
      <c r="F164" s="57"/>
      <c r="G164" s="55"/>
      <c r="H164" s="55"/>
      <c r="I164" s="124"/>
      <c r="J164" s="57"/>
      <c r="K164" s="57"/>
      <c r="L164" s="125"/>
      <c r="M164" s="57"/>
      <c r="N164" s="55"/>
      <c r="O164" s="58"/>
      <c r="P164" s="58"/>
      <c r="Q164" s="58"/>
      <c r="R164" s="58"/>
      <c r="S164" s="58"/>
      <c r="T164" s="58"/>
      <c r="U164" s="58"/>
      <c r="V164" s="58"/>
      <c r="W164" s="58"/>
      <c r="X164" s="58"/>
    </row>
    <row r="165" spans="2:24" s="110" customFormat="1" ht="15" hidden="1" customHeight="1" x14ac:dyDescent="0.4">
      <c r="B165" s="58"/>
      <c r="C165" s="55"/>
      <c r="D165" s="113"/>
      <c r="E165" s="123"/>
      <c r="F165" s="57"/>
      <c r="G165" s="55"/>
      <c r="H165" s="55"/>
      <c r="I165" s="124"/>
      <c r="J165" s="57"/>
      <c r="K165" s="57"/>
      <c r="L165" s="125"/>
      <c r="M165" s="57"/>
      <c r="N165" s="55"/>
      <c r="O165" s="58"/>
      <c r="P165" s="58"/>
      <c r="Q165" s="58"/>
      <c r="R165" s="58"/>
      <c r="S165" s="58"/>
      <c r="T165" s="58"/>
      <c r="U165" s="58"/>
      <c r="V165" s="58"/>
      <c r="W165" s="58"/>
      <c r="X165" s="58"/>
    </row>
    <row r="166" spans="2:24" s="110" customFormat="1" ht="15" hidden="1" customHeight="1" x14ac:dyDescent="0.4">
      <c r="B166" s="58"/>
      <c r="C166" s="55"/>
      <c r="D166" s="113"/>
      <c r="E166" s="123"/>
      <c r="F166" s="57"/>
      <c r="G166" s="55"/>
      <c r="H166" s="55"/>
      <c r="I166" s="124"/>
      <c r="J166" s="57"/>
      <c r="K166" s="57"/>
      <c r="L166" s="125"/>
      <c r="M166" s="57"/>
      <c r="N166" s="55"/>
      <c r="O166" s="58"/>
      <c r="P166" s="58"/>
      <c r="Q166" s="58"/>
      <c r="R166" s="58"/>
      <c r="S166" s="58"/>
      <c r="T166" s="58"/>
      <c r="U166" s="58"/>
      <c r="V166" s="58"/>
      <c r="W166" s="58"/>
      <c r="X166" s="58"/>
    </row>
    <row r="167" spans="2:24" s="110" customFormat="1" ht="15" hidden="1" customHeight="1" x14ac:dyDescent="0.4">
      <c r="B167" s="58"/>
      <c r="C167" s="55"/>
      <c r="D167" s="113"/>
      <c r="E167" s="123"/>
      <c r="F167" s="57"/>
      <c r="G167" s="55"/>
      <c r="H167" s="55"/>
      <c r="I167" s="124"/>
      <c r="J167" s="57"/>
      <c r="K167" s="57"/>
      <c r="L167" s="125"/>
      <c r="M167" s="57"/>
      <c r="N167" s="55"/>
      <c r="O167" s="58"/>
      <c r="P167" s="58"/>
      <c r="Q167" s="58"/>
      <c r="R167" s="58"/>
      <c r="S167" s="58"/>
      <c r="T167" s="58"/>
      <c r="U167" s="58"/>
      <c r="V167" s="58"/>
      <c r="W167" s="58"/>
      <c r="X167" s="58"/>
    </row>
    <row r="168" spans="2:24" s="110" customFormat="1" ht="15" hidden="1" customHeight="1" x14ac:dyDescent="0.4">
      <c r="B168" s="58"/>
      <c r="C168" s="55"/>
      <c r="D168" s="113"/>
      <c r="E168" s="123"/>
      <c r="F168" s="57"/>
      <c r="G168" s="55"/>
      <c r="H168" s="55"/>
      <c r="I168" s="124"/>
      <c r="J168" s="57"/>
      <c r="K168" s="57"/>
      <c r="L168" s="125"/>
      <c r="M168" s="57"/>
      <c r="N168" s="55"/>
      <c r="O168" s="58"/>
      <c r="P168" s="58"/>
      <c r="Q168" s="58"/>
      <c r="R168" s="58"/>
      <c r="S168" s="58"/>
      <c r="T168" s="58"/>
      <c r="U168" s="58"/>
      <c r="V168" s="58"/>
      <c r="W168" s="58"/>
      <c r="X168" s="58"/>
    </row>
    <row r="169" spans="2:24" s="110" customFormat="1" ht="15" hidden="1" customHeight="1" x14ac:dyDescent="0.4">
      <c r="B169" s="58"/>
      <c r="C169" s="55"/>
      <c r="D169" s="113"/>
      <c r="E169" s="123"/>
      <c r="F169" s="57"/>
      <c r="G169" s="55"/>
      <c r="H169" s="55"/>
      <c r="I169" s="124"/>
      <c r="J169" s="57"/>
      <c r="K169" s="57"/>
      <c r="L169" s="125"/>
      <c r="M169" s="57"/>
      <c r="N169" s="55"/>
      <c r="O169" s="58"/>
      <c r="P169" s="58"/>
      <c r="Q169" s="58"/>
      <c r="R169" s="58"/>
      <c r="S169" s="58"/>
      <c r="T169" s="58"/>
      <c r="U169" s="58"/>
      <c r="V169" s="58"/>
      <c r="W169" s="58"/>
      <c r="X169" s="58"/>
    </row>
    <row r="170" spans="2:24" s="110" customFormat="1" ht="15" hidden="1" customHeight="1" x14ac:dyDescent="0.4">
      <c r="B170" s="58"/>
      <c r="C170" s="55"/>
      <c r="D170" s="113"/>
      <c r="E170" s="123"/>
      <c r="F170" s="57"/>
      <c r="G170" s="55"/>
      <c r="H170" s="55"/>
      <c r="I170" s="124"/>
      <c r="J170" s="57"/>
      <c r="K170" s="57"/>
      <c r="L170" s="125"/>
      <c r="M170" s="57"/>
      <c r="N170" s="55"/>
      <c r="O170" s="58"/>
      <c r="P170" s="58"/>
      <c r="Q170" s="58"/>
      <c r="R170" s="58"/>
      <c r="S170" s="58"/>
      <c r="T170" s="58"/>
      <c r="U170" s="58"/>
      <c r="V170" s="58"/>
      <c r="W170" s="58"/>
      <c r="X170" s="58"/>
    </row>
    <row r="171" spans="2:24" s="110" customFormat="1" ht="15" hidden="1" customHeight="1" x14ac:dyDescent="0.4">
      <c r="B171" s="58"/>
      <c r="C171" s="55"/>
      <c r="D171" s="113"/>
      <c r="E171" s="123"/>
      <c r="F171" s="57"/>
      <c r="G171" s="55"/>
      <c r="H171" s="55"/>
      <c r="I171" s="124"/>
      <c r="J171" s="57"/>
      <c r="K171" s="57"/>
      <c r="L171" s="125"/>
      <c r="M171" s="57"/>
      <c r="N171" s="55"/>
      <c r="O171" s="58"/>
      <c r="P171" s="58"/>
      <c r="Q171" s="58"/>
      <c r="R171" s="58"/>
      <c r="S171" s="58"/>
      <c r="T171" s="58"/>
      <c r="U171" s="58"/>
      <c r="V171" s="58"/>
      <c r="W171" s="58"/>
      <c r="X171" s="58"/>
    </row>
    <row r="172" spans="2:24" s="110" customFormat="1" ht="15" hidden="1" customHeight="1" x14ac:dyDescent="0.4">
      <c r="B172" s="58"/>
      <c r="C172" s="55"/>
      <c r="D172" s="113"/>
      <c r="E172" s="123"/>
      <c r="F172" s="57"/>
      <c r="G172" s="55"/>
      <c r="H172" s="55"/>
      <c r="I172" s="124"/>
      <c r="J172" s="57"/>
      <c r="K172" s="57"/>
      <c r="L172" s="125"/>
      <c r="M172" s="57"/>
      <c r="N172" s="55"/>
      <c r="O172" s="58"/>
      <c r="P172" s="58"/>
      <c r="Q172" s="58"/>
      <c r="R172" s="58"/>
      <c r="S172" s="58"/>
      <c r="T172" s="58"/>
      <c r="U172" s="58"/>
      <c r="V172" s="58"/>
      <c r="W172" s="58"/>
      <c r="X172" s="58"/>
    </row>
    <row r="173" spans="2:24" s="110" customFormat="1" ht="15" hidden="1" customHeight="1" x14ac:dyDescent="0.4">
      <c r="B173" s="58"/>
      <c r="C173" s="55"/>
      <c r="D173" s="113"/>
      <c r="E173" s="123"/>
      <c r="F173" s="57"/>
      <c r="G173" s="55"/>
      <c r="H173" s="55"/>
      <c r="I173" s="124"/>
      <c r="J173" s="57"/>
      <c r="K173" s="57"/>
      <c r="L173" s="125"/>
      <c r="M173" s="57"/>
      <c r="N173" s="55"/>
      <c r="O173" s="58"/>
      <c r="P173" s="58"/>
      <c r="Q173" s="58"/>
      <c r="R173" s="58"/>
      <c r="S173" s="58"/>
      <c r="T173" s="58"/>
      <c r="U173" s="58"/>
      <c r="V173" s="58"/>
      <c r="W173" s="58"/>
      <c r="X173" s="58"/>
    </row>
    <row r="174" spans="2:24" s="110" customFormat="1" ht="15" hidden="1" customHeight="1" x14ac:dyDescent="0.4">
      <c r="B174" s="58"/>
      <c r="C174" s="55"/>
      <c r="D174" s="113"/>
      <c r="E174" s="123"/>
      <c r="F174" s="57"/>
      <c r="G174" s="55"/>
      <c r="H174" s="55"/>
      <c r="I174" s="124"/>
      <c r="J174" s="57"/>
      <c r="K174" s="57"/>
      <c r="L174" s="125"/>
      <c r="M174" s="57"/>
      <c r="N174" s="55"/>
      <c r="O174" s="58"/>
      <c r="P174" s="58"/>
      <c r="Q174" s="58"/>
      <c r="R174" s="58"/>
      <c r="S174" s="58"/>
      <c r="T174" s="58"/>
      <c r="U174" s="58"/>
      <c r="V174" s="58"/>
      <c r="W174" s="58"/>
      <c r="X174" s="58"/>
    </row>
    <row r="175" spans="2:24" s="110" customFormat="1" ht="15" hidden="1" customHeight="1" x14ac:dyDescent="0.4">
      <c r="B175" s="58"/>
      <c r="C175" s="55"/>
      <c r="D175" s="113"/>
      <c r="E175" s="123"/>
      <c r="F175" s="57"/>
      <c r="G175" s="55"/>
      <c r="H175" s="55"/>
      <c r="I175" s="124"/>
      <c r="J175" s="57"/>
      <c r="K175" s="57"/>
      <c r="L175" s="125"/>
      <c r="M175" s="57"/>
      <c r="N175" s="55"/>
      <c r="O175" s="58"/>
      <c r="P175" s="58"/>
      <c r="Q175" s="58"/>
      <c r="R175" s="58"/>
      <c r="S175" s="58"/>
      <c r="T175" s="58"/>
      <c r="U175" s="58"/>
      <c r="V175" s="58"/>
      <c r="W175" s="58"/>
      <c r="X175" s="58"/>
    </row>
    <row r="176" spans="2:24" s="110" customFormat="1" ht="15" hidden="1" customHeight="1" x14ac:dyDescent="0.4">
      <c r="B176" s="58"/>
      <c r="C176" s="55"/>
      <c r="D176" s="113"/>
      <c r="E176" s="123"/>
      <c r="F176" s="57"/>
      <c r="G176" s="55"/>
      <c r="H176" s="55"/>
      <c r="I176" s="124"/>
      <c r="J176" s="57"/>
      <c r="K176" s="57"/>
      <c r="L176" s="125"/>
      <c r="M176" s="57"/>
      <c r="N176" s="55"/>
      <c r="O176" s="58"/>
      <c r="P176" s="58"/>
      <c r="Q176" s="58"/>
      <c r="R176" s="58"/>
      <c r="S176" s="58"/>
      <c r="T176" s="58"/>
      <c r="U176" s="58"/>
      <c r="V176" s="58"/>
      <c r="W176" s="58"/>
      <c r="X176" s="58"/>
    </row>
    <row r="177" spans="2:24" s="110" customFormat="1" ht="15" hidden="1" customHeight="1" x14ac:dyDescent="0.4">
      <c r="B177" s="58"/>
      <c r="C177" s="55"/>
      <c r="D177" s="113"/>
      <c r="E177" s="123"/>
      <c r="F177" s="57"/>
      <c r="G177" s="55"/>
      <c r="H177" s="55"/>
      <c r="I177" s="124"/>
      <c r="J177" s="57"/>
      <c r="K177" s="57"/>
      <c r="L177" s="125"/>
      <c r="M177" s="57"/>
      <c r="N177" s="55"/>
      <c r="O177" s="58"/>
      <c r="P177" s="58"/>
      <c r="Q177" s="58"/>
      <c r="R177" s="58"/>
      <c r="S177" s="58"/>
      <c r="T177" s="58"/>
      <c r="U177" s="58"/>
      <c r="V177" s="58"/>
      <c r="W177" s="58"/>
      <c r="X177" s="58"/>
    </row>
    <row r="178" spans="2:24" s="110" customFormat="1" ht="15" hidden="1" customHeight="1" x14ac:dyDescent="0.4">
      <c r="B178" s="58"/>
      <c r="C178" s="55"/>
      <c r="D178" s="113"/>
      <c r="E178" s="123"/>
      <c r="F178" s="57"/>
      <c r="G178" s="55"/>
      <c r="H178" s="55"/>
      <c r="I178" s="124"/>
      <c r="J178" s="57"/>
      <c r="K178" s="57"/>
      <c r="L178" s="125"/>
      <c r="M178" s="57"/>
      <c r="N178" s="55"/>
      <c r="O178" s="58"/>
      <c r="P178" s="58"/>
      <c r="Q178" s="58"/>
      <c r="R178" s="58"/>
      <c r="S178" s="58"/>
      <c r="T178" s="58"/>
      <c r="U178" s="58"/>
      <c r="V178" s="58"/>
      <c r="W178" s="58"/>
      <c r="X178" s="58"/>
    </row>
    <row r="179" spans="2:24" s="110" customFormat="1" ht="15" hidden="1" customHeight="1" x14ac:dyDescent="0.4">
      <c r="B179" s="58"/>
      <c r="C179" s="55"/>
      <c r="D179" s="113"/>
      <c r="E179" s="123"/>
      <c r="F179" s="57"/>
      <c r="G179" s="55"/>
      <c r="H179" s="55"/>
      <c r="I179" s="124"/>
      <c r="J179" s="57"/>
      <c r="K179" s="57"/>
      <c r="L179" s="125"/>
      <c r="M179" s="57"/>
      <c r="N179" s="55"/>
      <c r="O179" s="58"/>
      <c r="P179" s="58"/>
      <c r="Q179" s="58"/>
      <c r="R179" s="58"/>
      <c r="S179" s="58"/>
      <c r="T179" s="58"/>
      <c r="U179" s="58"/>
      <c r="V179" s="58"/>
      <c r="W179" s="58"/>
      <c r="X179" s="58"/>
    </row>
    <row r="180" spans="2:24" s="110" customFormat="1" ht="15" hidden="1" customHeight="1" x14ac:dyDescent="0.4">
      <c r="B180" s="58"/>
      <c r="C180" s="55"/>
      <c r="D180" s="113"/>
      <c r="E180" s="123"/>
      <c r="F180" s="57"/>
      <c r="G180" s="55"/>
      <c r="H180" s="55"/>
      <c r="I180" s="124"/>
      <c r="J180" s="57"/>
      <c r="K180" s="57"/>
      <c r="L180" s="125"/>
      <c r="M180" s="57"/>
      <c r="N180" s="55"/>
      <c r="O180" s="58"/>
      <c r="P180" s="58"/>
      <c r="Q180" s="58"/>
      <c r="R180" s="58"/>
      <c r="S180" s="58"/>
      <c r="T180" s="58"/>
      <c r="U180" s="58"/>
      <c r="V180" s="58"/>
      <c r="W180" s="58"/>
      <c r="X180" s="58"/>
    </row>
    <row r="181" spans="2:24" s="110" customFormat="1" ht="15" hidden="1" customHeight="1" x14ac:dyDescent="0.4">
      <c r="B181" s="58"/>
      <c r="C181" s="55"/>
      <c r="D181" s="113"/>
      <c r="E181" s="123"/>
      <c r="F181" s="57"/>
      <c r="G181" s="55"/>
      <c r="H181" s="55"/>
      <c r="I181" s="124"/>
      <c r="J181" s="57"/>
      <c r="K181" s="57"/>
      <c r="L181" s="125"/>
      <c r="M181" s="57"/>
      <c r="N181" s="55"/>
      <c r="O181" s="58"/>
      <c r="P181" s="58"/>
      <c r="Q181" s="58"/>
      <c r="R181" s="58"/>
      <c r="S181" s="58"/>
      <c r="T181" s="58"/>
      <c r="U181" s="58"/>
      <c r="V181" s="58"/>
      <c r="W181" s="58"/>
      <c r="X181" s="58"/>
    </row>
    <row r="182" spans="2:24" s="110" customFormat="1" ht="15" hidden="1" customHeight="1" x14ac:dyDescent="0.4">
      <c r="B182" s="58"/>
      <c r="C182" s="55"/>
      <c r="D182" s="113"/>
      <c r="E182" s="123"/>
      <c r="F182" s="57"/>
      <c r="G182" s="55"/>
      <c r="H182" s="55"/>
      <c r="I182" s="124"/>
      <c r="J182" s="57"/>
      <c r="K182" s="57"/>
      <c r="L182" s="125"/>
      <c r="M182" s="57"/>
      <c r="N182" s="55"/>
      <c r="O182" s="58"/>
      <c r="P182" s="58"/>
      <c r="Q182" s="58"/>
      <c r="R182" s="58"/>
      <c r="S182" s="58"/>
      <c r="T182" s="58"/>
      <c r="U182" s="58"/>
      <c r="V182" s="58"/>
      <c r="W182" s="58"/>
      <c r="X182" s="58"/>
    </row>
    <row r="183" spans="2:24" s="110" customFormat="1" ht="15" hidden="1" customHeight="1" x14ac:dyDescent="0.4">
      <c r="B183" s="58"/>
      <c r="C183" s="55"/>
      <c r="D183" s="113"/>
      <c r="E183" s="123"/>
      <c r="F183" s="57"/>
      <c r="G183" s="55"/>
      <c r="H183" s="55"/>
      <c r="I183" s="124"/>
      <c r="J183" s="57"/>
      <c r="K183" s="57"/>
      <c r="L183" s="125"/>
      <c r="M183" s="57"/>
      <c r="N183" s="55"/>
      <c r="O183" s="58"/>
      <c r="P183" s="58"/>
      <c r="Q183" s="58"/>
      <c r="R183" s="58"/>
      <c r="S183" s="58"/>
      <c r="T183" s="58"/>
      <c r="U183" s="58"/>
      <c r="V183" s="58"/>
      <c r="W183" s="58"/>
      <c r="X183" s="58"/>
    </row>
    <row r="184" spans="2:24" s="110" customFormat="1" ht="15" hidden="1" customHeight="1" x14ac:dyDescent="0.4">
      <c r="B184" s="58"/>
      <c r="C184" s="55"/>
      <c r="D184" s="113"/>
      <c r="E184" s="123"/>
      <c r="F184" s="57"/>
      <c r="G184" s="55"/>
      <c r="H184" s="55"/>
      <c r="I184" s="124"/>
      <c r="J184" s="57"/>
      <c r="K184" s="57"/>
      <c r="L184" s="125"/>
      <c r="M184" s="57"/>
      <c r="N184" s="55"/>
      <c r="O184" s="58"/>
      <c r="P184" s="58"/>
      <c r="Q184" s="58"/>
      <c r="R184" s="58"/>
      <c r="S184" s="58"/>
      <c r="T184" s="58"/>
      <c r="U184" s="58"/>
      <c r="V184" s="58"/>
      <c r="W184" s="58"/>
      <c r="X184" s="58"/>
    </row>
    <row r="185" spans="2:24" s="110" customFormat="1" ht="15" hidden="1" customHeight="1" x14ac:dyDescent="0.4">
      <c r="B185" s="58"/>
      <c r="C185" s="55"/>
      <c r="D185" s="113"/>
      <c r="E185" s="123"/>
      <c r="F185" s="57"/>
      <c r="G185" s="55"/>
      <c r="H185" s="55"/>
      <c r="I185" s="124"/>
      <c r="J185" s="57"/>
      <c r="K185" s="57"/>
      <c r="L185" s="125"/>
      <c r="M185" s="57"/>
      <c r="N185" s="55"/>
      <c r="O185" s="58"/>
      <c r="P185" s="58"/>
      <c r="Q185" s="58"/>
      <c r="R185" s="58"/>
      <c r="S185" s="58"/>
      <c r="T185" s="58"/>
      <c r="U185" s="58"/>
      <c r="V185" s="58"/>
      <c r="W185" s="58"/>
      <c r="X185" s="58"/>
    </row>
    <row r="186" spans="2:24" s="110" customFormat="1" ht="15" hidden="1" customHeight="1" x14ac:dyDescent="0.4">
      <c r="B186" s="58"/>
      <c r="C186" s="55"/>
      <c r="D186" s="113"/>
      <c r="E186" s="123"/>
      <c r="F186" s="57"/>
      <c r="G186" s="55"/>
      <c r="H186" s="55"/>
      <c r="I186" s="124"/>
      <c r="J186" s="57"/>
      <c r="K186" s="57"/>
      <c r="L186" s="125"/>
      <c r="M186" s="57"/>
      <c r="N186" s="55"/>
      <c r="O186" s="58"/>
      <c r="P186" s="58"/>
      <c r="Q186" s="58"/>
      <c r="R186" s="58"/>
      <c r="S186" s="58"/>
      <c r="T186" s="58"/>
      <c r="U186" s="58"/>
      <c r="V186" s="58"/>
      <c r="W186" s="58"/>
      <c r="X186" s="58"/>
    </row>
    <row r="187" spans="2:24" s="110" customFormat="1" ht="15" hidden="1" customHeight="1" x14ac:dyDescent="0.4">
      <c r="B187" s="58"/>
      <c r="C187" s="55"/>
      <c r="D187" s="113"/>
      <c r="E187" s="123"/>
      <c r="F187" s="57"/>
      <c r="G187" s="55"/>
      <c r="H187" s="55"/>
      <c r="I187" s="124"/>
      <c r="J187" s="57"/>
      <c r="K187" s="57"/>
      <c r="L187" s="125"/>
      <c r="M187" s="57"/>
      <c r="N187" s="55"/>
      <c r="O187" s="58"/>
      <c r="P187" s="58"/>
      <c r="Q187" s="58"/>
      <c r="R187" s="58"/>
      <c r="S187" s="58"/>
      <c r="T187" s="58"/>
      <c r="U187" s="58"/>
      <c r="V187" s="58"/>
      <c r="W187" s="58"/>
      <c r="X187" s="58"/>
    </row>
    <row r="188" spans="2:24" s="110" customFormat="1" ht="15" hidden="1" customHeight="1" x14ac:dyDescent="0.4">
      <c r="B188" s="58"/>
      <c r="C188" s="55"/>
      <c r="D188" s="113"/>
      <c r="E188" s="123"/>
      <c r="F188" s="57"/>
      <c r="G188" s="55"/>
      <c r="H188" s="55"/>
      <c r="I188" s="124"/>
      <c r="J188" s="57"/>
      <c r="K188" s="57"/>
      <c r="L188" s="125"/>
      <c r="M188" s="57"/>
      <c r="N188" s="55"/>
      <c r="O188" s="58"/>
      <c r="P188" s="58"/>
      <c r="Q188" s="58"/>
      <c r="R188" s="58"/>
      <c r="S188" s="58"/>
      <c r="T188" s="58"/>
      <c r="U188" s="58"/>
      <c r="V188" s="58"/>
      <c r="W188" s="58"/>
      <c r="X188" s="58"/>
    </row>
    <row r="189" spans="2:24" s="110" customFormat="1" ht="15" hidden="1" customHeight="1" x14ac:dyDescent="0.4">
      <c r="B189" s="58"/>
      <c r="C189" s="55"/>
      <c r="D189" s="113"/>
      <c r="E189" s="123"/>
      <c r="F189" s="57"/>
      <c r="G189" s="55"/>
      <c r="H189" s="55"/>
      <c r="I189" s="124"/>
      <c r="J189" s="57"/>
      <c r="K189" s="57"/>
      <c r="L189" s="125"/>
      <c r="M189" s="57"/>
      <c r="N189" s="55"/>
      <c r="O189" s="58"/>
      <c r="P189" s="58"/>
      <c r="Q189" s="58"/>
      <c r="R189" s="58"/>
      <c r="S189" s="58"/>
      <c r="T189" s="58"/>
      <c r="U189" s="58"/>
      <c r="V189" s="58"/>
      <c r="W189" s="58"/>
      <c r="X189" s="58"/>
    </row>
    <row r="190" spans="2:24" s="110" customFormat="1" ht="15" hidden="1" customHeight="1" x14ac:dyDescent="0.4">
      <c r="B190" s="58"/>
      <c r="C190" s="55"/>
      <c r="D190" s="113"/>
      <c r="E190" s="123"/>
      <c r="F190" s="57"/>
      <c r="G190" s="55"/>
      <c r="H190" s="55"/>
      <c r="I190" s="124"/>
      <c r="J190" s="57"/>
      <c r="K190" s="57"/>
      <c r="L190" s="125"/>
      <c r="M190" s="57"/>
      <c r="N190" s="55"/>
      <c r="O190" s="58"/>
      <c r="P190" s="58"/>
      <c r="Q190" s="58"/>
      <c r="R190" s="58"/>
      <c r="S190" s="58"/>
      <c r="T190" s="58"/>
      <c r="U190" s="58"/>
      <c r="V190" s="58"/>
      <c r="W190" s="58"/>
      <c r="X190" s="58"/>
    </row>
    <row r="191" spans="2:24" s="110" customFormat="1" ht="15" hidden="1" customHeight="1" x14ac:dyDescent="0.4">
      <c r="B191" s="58"/>
      <c r="C191" s="55"/>
      <c r="D191" s="113"/>
      <c r="E191" s="123"/>
      <c r="F191" s="57"/>
      <c r="G191" s="55"/>
      <c r="H191" s="55"/>
      <c r="I191" s="124"/>
      <c r="J191" s="57"/>
      <c r="K191" s="57"/>
      <c r="L191" s="125"/>
      <c r="M191" s="57"/>
      <c r="N191" s="55"/>
      <c r="O191" s="58"/>
      <c r="P191" s="58"/>
      <c r="Q191" s="58"/>
      <c r="R191" s="58"/>
      <c r="S191" s="58"/>
      <c r="T191" s="58"/>
      <c r="U191" s="58"/>
      <c r="V191" s="58"/>
      <c r="W191" s="58"/>
      <c r="X191" s="58"/>
    </row>
    <row r="192" spans="2:24" s="110" customFormat="1" ht="15" hidden="1" customHeight="1" x14ac:dyDescent="0.4">
      <c r="B192" s="58"/>
      <c r="C192" s="55"/>
      <c r="D192" s="113"/>
      <c r="E192" s="123"/>
      <c r="F192" s="57"/>
      <c r="G192" s="55"/>
      <c r="H192" s="55"/>
      <c r="I192" s="124"/>
      <c r="J192" s="57"/>
      <c r="K192" s="57"/>
      <c r="L192" s="125"/>
      <c r="M192" s="57"/>
      <c r="N192" s="55"/>
      <c r="O192" s="58"/>
      <c r="P192" s="58"/>
      <c r="Q192" s="58"/>
      <c r="R192" s="58"/>
      <c r="S192" s="58"/>
      <c r="T192" s="58"/>
      <c r="U192" s="58"/>
      <c r="V192" s="58"/>
      <c r="W192" s="58"/>
      <c r="X192" s="58"/>
    </row>
    <row r="193" spans="2:24" s="110" customFormat="1" ht="15" hidden="1" customHeight="1" x14ac:dyDescent="0.4">
      <c r="B193" s="58"/>
      <c r="C193" s="55"/>
      <c r="D193" s="113"/>
      <c r="E193" s="123"/>
      <c r="F193" s="57"/>
      <c r="G193" s="55"/>
      <c r="H193" s="55"/>
      <c r="I193" s="124"/>
      <c r="J193" s="57"/>
      <c r="K193" s="57"/>
      <c r="L193" s="125"/>
      <c r="M193" s="57"/>
      <c r="N193" s="55"/>
      <c r="O193" s="58"/>
      <c r="P193" s="58"/>
      <c r="Q193" s="58"/>
      <c r="R193" s="58"/>
      <c r="S193" s="58"/>
      <c r="T193" s="58"/>
      <c r="U193" s="58"/>
      <c r="V193" s="58"/>
      <c r="W193" s="58"/>
      <c r="X193" s="58"/>
    </row>
    <row r="194" spans="2:24" s="110" customFormat="1" ht="15" hidden="1" customHeight="1" x14ac:dyDescent="0.4">
      <c r="B194" s="58"/>
      <c r="C194" s="55"/>
      <c r="D194" s="113"/>
      <c r="E194" s="123"/>
      <c r="F194" s="57"/>
      <c r="G194" s="55"/>
      <c r="H194" s="55"/>
      <c r="I194" s="124"/>
      <c r="J194" s="57"/>
      <c r="K194" s="57"/>
      <c r="L194" s="125"/>
      <c r="M194" s="57"/>
      <c r="N194" s="55"/>
      <c r="O194" s="58"/>
      <c r="P194" s="58"/>
      <c r="Q194" s="58"/>
      <c r="R194" s="58"/>
      <c r="S194" s="58"/>
      <c r="T194" s="58"/>
      <c r="U194" s="58"/>
      <c r="V194" s="58"/>
      <c r="W194" s="58"/>
      <c r="X194" s="58"/>
    </row>
    <row r="195" spans="2:24" s="110" customFormat="1" ht="15" hidden="1" customHeight="1" x14ac:dyDescent="0.4">
      <c r="B195" s="58"/>
      <c r="C195" s="55"/>
      <c r="D195" s="113"/>
      <c r="E195" s="123"/>
      <c r="F195" s="57"/>
      <c r="G195" s="55"/>
      <c r="H195" s="55"/>
      <c r="I195" s="124"/>
      <c r="J195" s="57"/>
      <c r="K195" s="57"/>
      <c r="L195" s="125"/>
      <c r="M195" s="57"/>
      <c r="N195" s="55"/>
      <c r="O195" s="58"/>
      <c r="P195" s="58"/>
      <c r="Q195" s="58"/>
      <c r="R195" s="58"/>
      <c r="S195" s="58"/>
      <c r="T195" s="58"/>
      <c r="U195" s="58"/>
      <c r="V195" s="58"/>
      <c r="W195" s="58"/>
      <c r="X195" s="58"/>
    </row>
    <row r="196" spans="2:24" s="110" customFormat="1" ht="15" hidden="1" customHeight="1" x14ac:dyDescent="0.4">
      <c r="B196" s="58"/>
      <c r="C196" s="55"/>
      <c r="D196" s="113"/>
      <c r="E196" s="123"/>
      <c r="F196" s="57"/>
      <c r="G196" s="55"/>
      <c r="H196" s="55"/>
      <c r="I196" s="124"/>
      <c r="J196" s="57"/>
      <c r="K196" s="57"/>
      <c r="L196" s="125"/>
      <c r="M196" s="57"/>
      <c r="N196" s="55"/>
      <c r="O196" s="58"/>
      <c r="P196" s="58"/>
      <c r="Q196" s="58"/>
      <c r="R196" s="58"/>
      <c r="S196" s="58"/>
      <c r="T196" s="58"/>
      <c r="U196" s="58"/>
      <c r="V196" s="58"/>
      <c r="W196" s="58"/>
      <c r="X196" s="58"/>
    </row>
    <row r="197" spans="2:24" s="110" customFormat="1" ht="15" hidden="1" customHeight="1" x14ac:dyDescent="0.4">
      <c r="B197" s="58"/>
      <c r="C197" s="55"/>
      <c r="D197" s="113"/>
      <c r="E197" s="123"/>
      <c r="F197" s="57"/>
      <c r="G197" s="55"/>
      <c r="H197" s="55"/>
      <c r="I197" s="124"/>
      <c r="J197" s="57"/>
      <c r="K197" s="57"/>
      <c r="L197" s="125"/>
      <c r="M197" s="57"/>
      <c r="N197" s="55"/>
      <c r="O197" s="58"/>
      <c r="P197" s="58"/>
      <c r="Q197" s="58"/>
      <c r="R197" s="58"/>
      <c r="S197" s="58"/>
      <c r="T197" s="58"/>
      <c r="U197" s="58"/>
      <c r="V197" s="58"/>
      <c r="W197" s="58"/>
      <c r="X197" s="58"/>
    </row>
    <row r="198" spans="2:24" s="110" customFormat="1" ht="15" hidden="1" customHeight="1" x14ac:dyDescent="0.4">
      <c r="B198" s="58"/>
      <c r="C198" s="55"/>
      <c r="D198" s="113"/>
      <c r="E198" s="123"/>
      <c r="F198" s="57"/>
      <c r="G198" s="55"/>
      <c r="H198" s="55"/>
      <c r="I198" s="124"/>
      <c r="J198" s="57"/>
      <c r="K198" s="57"/>
      <c r="L198" s="125"/>
      <c r="M198" s="57"/>
      <c r="N198" s="55"/>
      <c r="O198" s="58"/>
      <c r="P198" s="58"/>
      <c r="Q198" s="58"/>
      <c r="R198" s="58"/>
      <c r="S198" s="58"/>
      <c r="T198" s="58"/>
      <c r="U198" s="58"/>
      <c r="V198" s="58"/>
      <c r="W198" s="58"/>
      <c r="X198" s="58"/>
    </row>
    <row r="199" spans="2:24" s="110" customFormat="1" ht="15" hidden="1" customHeight="1" x14ac:dyDescent="0.4">
      <c r="B199" s="58"/>
      <c r="C199" s="55"/>
      <c r="D199" s="113"/>
      <c r="E199" s="123"/>
      <c r="F199" s="57"/>
      <c r="G199" s="55"/>
      <c r="H199" s="55"/>
      <c r="I199" s="124"/>
      <c r="J199" s="57"/>
      <c r="K199" s="57"/>
      <c r="L199" s="125"/>
      <c r="M199" s="57"/>
      <c r="N199" s="55"/>
      <c r="O199" s="58"/>
      <c r="P199" s="58"/>
      <c r="Q199" s="58"/>
      <c r="R199" s="58"/>
      <c r="S199" s="58"/>
      <c r="T199" s="58"/>
      <c r="U199" s="58"/>
      <c r="V199" s="58"/>
      <c r="W199" s="58"/>
      <c r="X199" s="58"/>
    </row>
    <row r="200" spans="2:24" s="110" customFormat="1" ht="15" hidden="1" customHeight="1" x14ac:dyDescent="0.4">
      <c r="B200" s="58"/>
      <c r="C200" s="55"/>
      <c r="D200" s="113"/>
      <c r="E200" s="123"/>
      <c r="F200" s="57"/>
      <c r="G200" s="55"/>
      <c r="H200" s="55"/>
      <c r="I200" s="124"/>
      <c r="J200" s="57"/>
      <c r="K200" s="57"/>
      <c r="L200" s="125"/>
      <c r="M200" s="57"/>
      <c r="N200" s="55"/>
      <c r="O200" s="58"/>
      <c r="P200" s="58"/>
      <c r="Q200" s="58"/>
      <c r="R200" s="58"/>
      <c r="S200" s="58"/>
      <c r="T200" s="58"/>
      <c r="U200" s="58"/>
      <c r="V200" s="58"/>
      <c r="W200" s="58"/>
      <c r="X200" s="58"/>
    </row>
    <row r="201" spans="2:24" s="110" customFormat="1" ht="15" hidden="1" customHeight="1" x14ac:dyDescent="0.4">
      <c r="B201" s="58"/>
      <c r="C201" s="55"/>
      <c r="D201" s="113"/>
      <c r="E201" s="123"/>
      <c r="F201" s="57"/>
      <c r="G201" s="55"/>
      <c r="H201" s="55"/>
      <c r="I201" s="124"/>
      <c r="J201" s="57"/>
      <c r="K201" s="57"/>
      <c r="L201" s="125"/>
      <c r="M201" s="57"/>
      <c r="N201" s="55"/>
      <c r="O201" s="58"/>
      <c r="P201" s="58"/>
      <c r="Q201" s="58"/>
      <c r="R201" s="58"/>
      <c r="S201" s="58"/>
      <c r="T201" s="58"/>
      <c r="U201" s="58"/>
      <c r="V201" s="58"/>
      <c r="W201" s="58"/>
      <c r="X201" s="58"/>
    </row>
    <row r="202" spans="2:24" s="110" customFormat="1" ht="15" hidden="1" customHeight="1" x14ac:dyDescent="0.4">
      <c r="B202" s="58"/>
      <c r="C202" s="55"/>
      <c r="D202" s="113"/>
      <c r="E202" s="123"/>
      <c r="F202" s="57"/>
      <c r="G202" s="55"/>
      <c r="H202" s="55"/>
      <c r="I202" s="124"/>
      <c r="J202" s="57"/>
      <c r="K202" s="57"/>
      <c r="L202" s="125"/>
      <c r="M202" s="57"/>
      <c r="N202" s="55"/>
      <c r="O202" s="58"/>
      <c r="P202" s="58"/>
      <c r="Q202" s="58"/>
      <c r="R202" s="58"/>
      <c r="S202" s="58"/>
      <c r="T202" s="58"/>
      <c r="U202" s="58"/>
      <c r="V202" s="58"/>
      <c r="W202" s="58"/>
      <c r="X202" s="58"/>
    </row>
    <row r="203" spans="2:24" s="110" customFormat="1" ht="15" hidden="1" customHeight="1" x14ac:dyDescent="0.4">
      <c r="B203" s="58"/>
      <c r="C203" s="55"/>
      <c r="D203" s="113"/>
      <c r="E203" s="123"/>
      <c r="F203" s="57"/>
      <c r="G203" s="55"/>
      <c r="H203" s="55"/>
      <c r="I203" s="124"/>
      <c r="J203" s="57"/>
      <c r="K203" s="57"/>
      <c r="L203" s="125"/>
      <c r="M203" s="57"/>
      <c r="N203" s="55"/>
      <c r="O203" s="58"/>
      <c r="P203" s="58"/>
      <c r="Q203" s="58"/>
      <c r="R203" s="58"/>
      <c r="S203" s="58"/>
      <c r="T203" s="58"/>
      <c r="U203" s="58"/>
      <c r="V203" s="58"/>
      <c r="W203" s="58"/>
      <c r="X203" s="58"/>
    </row>
    <row r="204" spans="2:24" s="110" customFormat="1" ht="15" hidden="1" customHeight="1" x14ac:dyDescent="0.4">
      <c r="B204" s="58"/>
      <c r="C204" s="55"/>
      <c r="D204" s="113"/>
      <c r="E204" s="123"/>
      <c r="F204" s="57"/>
      <c r="G204" s="55"/>
      <c r="H204" s="55"/>
      <c r="I204" s="124"/>
      <c r="J204" s="57"/>
      <c r="K204" s="57"/>
      <c r="L204" s="125"/>
      <c r="M204" s="57"/>
      <c r="N204" s="55"/>
      <c r="O204" s="58"/>
      <c r="P204" s="58"/>
      <c r="Q204" s="58"/>
      <c r="R204" s="58"/>
      <c r="S204" s="58"/>
      <c r="T204" s="58"/>
      <c r="U204" s="58"/>
      <c r="V204" s="58"/>
      <c r="W204" s="58"/>
      <c r="X204" s="58"/>
    </row>
    <row r="205" spans="2:24" s="110" customFormat="1" ht="15" hidden="1" customHeight="1" x14ac:dyDescent="0.4">
      <c r="B205" s="58"/>
      <c r="C205" s="55"/>
      <c r="D205" s="113"/>
      <c r="E205" s="123"/>
      <c r="F205" s="57"/>
      <c r="G205" s="55"/>
      <c r="H205" s="55"/>
      <c r="I205" s="124"/>
      <c r="J205" s="57"/>
      <c r="K205" s="57"/>
      <c r="L205" s="125"/>
      <c r="M205" s="57"/>
      <c r="N205" s="55"/>
      <c r="O205" s="58"/>
      <c r="P205" s="58"/>
      <c r="Q205" s="58"/>
      <c r="R205" s="58"/>
      <c r="S205" s="58"/>
      <c r="T205" s="58"/>
      <c r="U205" s="58"/>
      <c r="V205" s="58"/>
      <c r="W205" s="58"/>
      <c r="X205" s="58"/>
    </row>
    <row r="206" spans="2:24" s="110" customFormat="1" ht="15" hidden="1" customHeight="1" x14ac:dyDescent="0.4">
      <c r="B206" s="58"/>
      <c r="C206" s="55"/>
      <c r="D206" s="113"/>
      <c r="E206" s="123"/>
      <c r="F206" s="57"/>
      <c r="G206" s="55"/>
      <c r="H206" s="55"/>
      <c r="I206" s="124"/>
      <c r="J206" s="57"/>
      <c r="K206" s="57"/>
      <c r="L206" s="125"/>
      <c r="M206" s="57"/>
      <c r="N206" s="55"/>
      <c r="O206" s="58"/>
      <c r="P206" s="58"/>
      <c r="Q206" s="58"/>
      <c r="R206" s="58"/>
      <c r="S206" s="58"/>
      <c r="T206" s="58"/>
      <c r="U206" s="58"/>
      <c r="V206" s="58"/>
      <c r="W206" s="58"/>
      <c r="X206" s="58"/>
    </row>
    <row r="207" spans="2:24" s="110" customFormat="1" ht="15" hidden="1" customHeight="1" x14ac:dyDescent="0.4">
      <c r="B207" s="58"/>
      <c r="C207" s="55"/>
      <c r="D207" s="113"/>
      <c r="E207" s="123"/>
      <c r="F207" s="57"/>
      <c r="G207" s="55"/>
      <c r="H207" s="55"/>
      <c r="I207" s="124"/>
      <c r="J207" s="57"/>
      <c r="K207" s="57"/>
      <c r="L207" s="125"/>
      <c r="M207" s="57"/>
      <c r="N207" s="55"/>
      <c r="O207" s="58"/>
      <c r="P207" s="58"/>
      <c r="Q207" s="58"/>
      <c r="R207" s="58"/>
      <c r="S207" s="58"/>
      <c r="T207" s="58"/>
      <c r="U207" s="58"/>
      <c r="V207" s="58"/>
      <c r="W207" s="58"/>
      <c r="X207" s="58"/>
    </row>
    <row r="208" spans="2:24" s="110" customFormat="1" ht="15" hidden="1" customHeight="1" x14ac:dyDescent="0.4">
      <c r="B208" s="58"/>
      <c r="C208" s="55"/>
      <c r="D208" s="113"/>
      <c r="E208" s="123"/>
      <c r="F208" s="57"/>
      <c r="G208" s="55"/>
      <c r="H208" s="55"/>
      <c r="I208" s="124"/>
      <c r="J208" s="57"/>
      <c r="K208" s="57"/>
      <c r="L208" s="125"/>
      <c r="M208" s="57"/>
      <c r="N208" s="55"/>
      <c r="O208" s="58"/>
      <c r="P208" s="58"/>
      <c r="Q208" s="58"/>
      <c r="R208" s="58"/>
      <c r="S208" s="58"/>
      <c r="T208" s="58"/>
      <c r="U208" s="58"/>
      <c r="V208" s="58"/>
      <c r="W208" s="58"/>
      <c r="X208" s="58"/>
    </row>
    <row r="209" spans="2:24" s="110" customFormat="1" ht="15" hidden="1" customHeight="1" x14ac:dyDescent="0.4">
      <c r="B209" s="58"/>
      <c r="C209" s="55"/>
      <c r="D209" s="113"/>
      <c r="E209" s="123"/>
      <c r="F209" s="57"/>
      <c r="G209" s="55"/>
      <c r="H209" s="55"/>
      <c r="I209" s="124"/>
      <c r="J209" s="57"/>
      <c r="K209" s="57"/>
      <c r="L209" s="125"/>
      <c r="M209" s="57"/>
      <c r="N209" s="55"/>
      <c r="O209" s="58"/>
      <c r="P209" s="58"/>
      <c r="Q209" s="58"/>
      <c r="R209" s="58"/>
      <c r="S209" s="58"/>
      <c r="T209" s="58"/>
      <c r="U209" s="58"/>
      <c r="V209" s="58"/>
      <c r="W209" s="58"/>
      <c r="X209" s="58"/>
    </row>
    <row r="210" spans="2:24" s="110" customFormat="1" ht="15" hidden="1" customHeight="1" x14ac:dyDescent="0.4">
      <c r="B210" s="58"/>
      <c r="C210" s="55"/>
      <c r="D210" s="113"/>
      <c r="E210" s="123"/>
      <c r="F210" s="57"/>
      <c r="G210" s="55"/>
      <c r="H210" s="55"/>
      <c r="I210" s="124"/>
      <c r="J210" s="57"/>
      <c r="K210" s="57"/>
      <c r="L210" s="125"/>
      <c r="M210" s="57"/>
      <c r="N210" s="55"/>
      <c r="O210" s="58"/>
      <c r="P210" s="58"/>
      <c r="Q210" s="58"/>
      <c r="R210" s="58"/>
      <c r="S210" s="58"/>
      <c r="T210" s="58"/>
      <c r="U210" s="58"/>
      <c r="V210" s="58"/>
      <c r="W210" s="58"/>
      <c r="X210" s="58"/>
    </row>
    <row r="211" spans="2:24" s="110" customFormat="1" ht="15" hidden="1" customHeight="1" x14ac:dyDescent="0.4">
      <c r="B211" s="58"/>
      <c r="C211" s="55"/>
      <c r="D211" s="113"/>
      <c r="E211" s="123"/>
      <c r="F211" s="57"/>
      <c r="G211" s="55"/>
      <c r="H211" s="55"/>
      <c r="I211" s="124"/>
      <c r="J211" s="57"/>
      <c r="K211" s="57"/>
      <c r="L211" s="125"/>
      <c r="M211" s="57"/>
      <c r="N211" s="55"/>
      <c r="O211" s="58"/>
      <c r="P211" s="58"/>
      <c r="Q211" s="58"/>
      <c r="R211" s="58"/>
      <c r="S211" s="58"/>
      <c r="T211" s="58"/>
      <c r="U211" s="58"/>
      <c r="V211" s="58"/>
      <c r="W211" s="58"/>
      <c r="X211" s="58"/>
    </row>
    <row r="212" spans="2:24" s="110" customFormat="1" ht="15" hidden="1" customHeight="1" x14ac:dyDescent="0.4">
      <c r="B212" s="58"/>
      <c r="C212" s="55"/>
      <c r="D212" s="113"/>
      <c r="E212" s="123"/>
      <c r="F212" s="57"/>
      <c r="G212" s="55"/>
      <c r="H212" s="55"/>
      <c r="I212" s="124"/>
      <c r="J212" s="57"/>
      <c r="K212" s="57"/>
      <c r="L212" s="125"/>
      <c r="M212" s="57"/>
      <c r="N212" s="55"/>
      <c r="O212" s="58"/>
      <c r="P212" s="58"/>
      <c r="Q212" s="58"/>
      <c r="R212" s="58"/>
      <c r="S212" s="58"/>
      <c r="T212" s="58"/>
      <c r="U212" s="58"/>
      <c r="V212" s="58"/>
      <c r="W212" s="58"/>
      <c r="X212" s="58"/>
    </row>
    <row r="213" spans="2:24" s="110" customFormat="1" ht="15" hidden="1" customHeight="1" x14ac:dyDescent="0.4">
      <c r="B213" s="58"/>
      <c r="C213" s="55"/>
      <c r="D213" s="113"/>
      <c r="E213" s="123"/>
      <c r="F213" s="57"/>
      <c r="G213" s="55"/>
      <c r="H213" s="55"/>
      <c r="I213" s="124"/>
      <c r="J213" s="57"/>
      <c r="K213" s="57"/>
      <c r="L213" s="125"/>
      <c r="M213" s="57"/>
      <c r="N213" s="55"/>
      <c r="O213" s="58"/>
      <c r="P213" s="58"/>
      <c r="Q213" s="58"/>
      <c r="R213" s="58"/>
      <c r="S213" s="58"/>
      <c r="T213" s="58"/>
      <c r="U213" s="58"/>
      <c r="V213" s="58"/>
      <c r="W213" s="58"/>
      <c r="X213" s="58"/>
    </row>
    <row r="214" spans="2:24" s="110" customFormat="1" ht="15" hidden="1" customHeight="1" x14ac:dyDescent="0.4">
      <c r="B214" s="58"/>
      <c r="C214" s="55"/>
      <c r="D214" s="113"/>
      <c r="E214" s="123"/>
      <c r="F214" s="57"/>
      <c r="G214" s="55"/>
      <c r="H214" s="55"/>
      <c r="I214" s="124"/>
      <c r="J214" s="57"/>
      <c r="K214" s="57"/>
      <c r="L214" s="125"/>
      <c r="M214" s="57"/>
      <c r="N214" s="55"/>
      <c r="O214" s="58"/>
      <c r="P214" s="58"/>
      <c r="Q214" s="58"/>
      <c r="R214" s="58"/>
      <c r="S214" s="58"/>
      <c r="T214" s="58"/>
      <c r="U214" s="58"/>
      <c r="V214" s="58"/>
      <c r="W214" s="58"/>
      <c r="X214" s="58"/>
    </row>
    <row r="215" spans="2:24" s="110" customFormat="1" ht="15" hidden="1" customHeight="1" x14ac:dyDescent="0.4">
      <c r="B215" s="58"/>
      <c r="C215" s="55"/>
      <c r="D215" s="113"/>
      <c r="E215" s="123"/>
      <c r="F215" s="57"/>
      <c r="G215" s="55"/>
      <c r="H215" s="55"/>
      <c r="I215" s="124"/>
      <c r="J215" s="57"/>
      <c r="K215" s="57"/>
      <c r="L215" s="125"/>
      <c r="M215" s="57"/>
      <c r="N215" s="55"/>
      <c r="O215" s="58"/>
      <c r="P215" s="58"/>
      <c r="Q215" s="58"/>
      <c r="R215" s="58"/>
      <c r="S215" s="58"/>
      <c r="T215" s="58"/>
      <c r="U215" s="58"/>
      <c r="V215" s="58"/>
      <c r="W215" s="58"/>
      <c r="X215" s="58"/>
    </row>
    <row r="216" spans="2:24" s="110" customFormat="1" ht="15" hidden="1" customHeight="1" x14ac:dyDescent="0.4">
      <c r="B216" s="58"/>
      <c r="C216" s="55"/>
      <c r="D216" s="113"/>
      <c r="E216" s="123"/>
      <c r="F216" s="57"/>
      <c r="G216" s="55"/>
      <c r="H216" s="55"/>
      <c r="I216" s="124"/>
      <c r="J216" s="57"/>
      <c r="K216" s="57"/>
      <c r="L216" s="125"/>
      <c r="M216" s="57"/>
      <c r="N216" s="55"/>
      <c r="O216" s="58"/>
      <c r="P216" s="58"/>
      <c r="Q216" s="58"/>
      <c r="R216" s="58"/>
      <c r="S216" s="58"/>
      <c r="T216" s="58"/>
      <c r="U216" s="58"/>
      <c r="V216" s="58"/>
      <c r="W216" s="58"/>
      <c r="X216" s="58"/>
    </row>
    <row r="217" spans="2:24" s="110" customFormat="1" ht="15" hidden="1" customHeight="1" x14ac:dyDescent="0.4">
      <c r="B217" s="58"/>
      <c r="C217" s="55"/>
      <c r="D217" s="113"/>
      <c r="E217" s="123"/>
      <c r="F217" s="57"/>
      <c r="G217" s="55"/>
      <c r="H217" s="55"/>
      <c r="I217" s="124"/>
      <c r="J217" s="57"/>
      <c r="K217" s="57"/>
      <c r="L217" s="125"/>
      <c r="M217" s="57"/>
      <c r="N217" s="55"/>
      <c r="O217" s="58"/>
      <c r="P217" s="58"/>
      <c r="Q217" s="58"/>
      <c r="R217" s="58"/>
      <c r="S217" s="58"/>
      <c r="T217" s="58"/>
      <c r="U217" s="58"/>
      <c r="V217" s="58"/>
      <c r="W217" s="58"/>
      <c r="X217" s="58"/>
    </row>
    <row r="218" spans="2:24" s="110" customFormat="1" ht="15" hidden="1" customHeight="1" x14ac:dyDescent="0.4">
      <c r="B218" s="58"/>
      <c r="C218" s="55"/>
      <c r="D218" s="113"/>
      <c r="E218" s="123"/>
      <c r="F218" s="57"/>
      <c r="G218" s="55"/>
      <c r="H218" s="55"/>
      <c r="I218" s="124"/>
      <c r="J218" s="57"/>
      <c r="K218" s="57"/>
      <c r="L218" s="125"/>
      <c r="M218" s="57"/>
      <c r="N218" s="55"/>
      <c r="O218" s="58"/>
      <c r="P218" s="58"/>
      <c r="Q218" s="58"/>
      <c r="R218" s="58"/>
      <c r="S218" s="58"/>
      <c r="T218" s="58"/>
      <c r="U218" s="58"/>
      <c r="V218" s="58"/>
      <c r="W218" s="58"/>
      <c r="X218" s="58"/>
    </row>
    <row r="219" spans="2:24" s="110" customFormat="1" ht="15" hidden="1" customHeight="1" x14ac:dyDescent="0.4">
      <c r="B219" s="58"/>
      <c r="C219" s="55"/>
      <c r="D219" s="113"/>
      <c r="E219" s="123"/>
      <c r="F219" s="57"/>
      <c r="G219" s="55"/>
      <c r="H219" s="55"/>
      <c r="I219" s="124"/>
      <c r="J219" s="57"/>
      <c r="K219" s="57"/>
      <c r="L219" s="125"/>
      <c r="M219" s="57"/>
      <c r="N219" s="55"/>
      <c r="O219" s="58"/>
      <c r="P219" s="58"/>
      <c r="Q219" s="58"/>
      <c r="R219" s="58"/>
      <c r="S219" s="58"/>
      <c r="T219" s="58"/>
      <c r="U219" s="58"/>
      <c r="V219" s="58"/>
      <c r="W219" s="58"/>
      <c r="X219" s="58"/>
    </row>
    <row r="220" spans="2:24" s="110" customFormat="1" ht="15" hidden="1" customHeight="1" x14ac:dyDescent="0.4">
      <c r="B220" s="58"/>
      <c r="C220" s="55"/>
      <c r="D220" s="113"/>
      <c r="E220" s="123"/>
      <c r="F220" s="57"/>
      <c r="G220" s="55"/>
      <c r="H220" s="55"/>
      <c r="I220" s="124"/>
      <c r="J220" s="57"/>
      <c r="K220" s="57"/>
      <c r="L220" s="125"/>
      <c r="M220" s="57"/>
      <c r="N220" s="55"/>
      <c r="O220" s="58"/>
      <c r="P220" s="58"/>
      <c r="Q220" s="58"/>
      <c r="R220" s="58"/>
      <c r="S220" s="58"/>
      <c r="T220" s="58"/>
      <c r="U220" s="58"/>
      <c r="V220" s="58"/>
      <c r="W220" s="58"/>
      <c r="X220" s="58"/>
    </row>
    <row r="221" spans="2:24" s="110" customFormat="1" ht="15" hidden="1" customHeight="1" x14ac:dyDescent="0.4">
      <c r="B221" s="58"/>
      <c r="C221" s="55"/>
      <c r="D221" s="113"/>
      <c r="E221" s="123"/>
      <c r="F221" s="57"/>
      <c r="G221" s="55"/>
      <c r="H221" s="55"/>
      <c r="I221" s="124"/>
      <c r="J221" s="57"/>
      <c r="K221" s="57"/>
      <c r="L221" s="125"/>
      <c r="M221" s="57"/>
      <c r="N221" s="55"/>
      <c r="O221" s="58"/>
      <c r="P221" s="58"/>
      <c r="Q221" s="58"/>
      <c r="R221" s="58"/>
      <c r="S221" s="58"/>
      <c r="T221" s="58"/>
      <c r="U221" s="58"/>
      <c r="V221" s="58"/>
      <c r="W221" s="58"/>
      <c r="X221" s="58"/>
    </row>
    <row r="222" spans="2:24" s="110" customFormat="1" ht="15" hidden="1" customHeight="1" x14ac:dyDescent="0.4">
      <c r="B222" s="58"/>
      <c r="C222" s="55"/>
      <c r="D222" s="113"/>
      <c r="E222" s="123"/>
      <c r="F222" s="57"/>
      <c r="G222" s="55"/>
      <c r="H222" s="55"/>
      <c r="I222" s="124"/>
      <c r="J222" s="57"/>
      <c r="K222" s="57"/>
      <c r="L222" s="125"/>
      <c r="M222" s="57"/>
      <c r="N222" s="55"/>
      <c r="O222" s="58"/>
      <c r="P222" s="58"/>
      <c r="Q222" s="58"/>
      <c r="R222" s="58"/>
      <c r="S222" s="58"/>
      <c r="T222" s="58"/>
      <c r="U222" s="58"/>
      <c r="V222" s="58"/>
      <c r="W222" s="58"/>
      <c r="X222" s="58"/>
    </row>
    <row r="223" spans="2:24" s="110" customFormat="1" ht="15" hidden="1" customHeight="1" x14ac:dyDescent="0.4">
      <c r="B223" s="58"/>
      <c r="C223" s="55"/>
      <c r="D223" s="113"/>
      <c r="E223" s="123"/>
      <c r="F223" s="57"/>
      <c r="G223" s="55"/>
      <c r="H223" s="55"/>
      <c r="I223" s="124"/>
      <c r="J223" s="57"/>
      <c r="K223" s="57"/>
      <c r="L223" s="125"/>
      <c r="M223" s="57"/>
      <c r="N223" s="55"/>
      <c r="O223" s="58"/>
      <c r="P223" s="58"/>
      <c r="Q223" s="58"/>
      <c r="R223" s="58"/>
      <c r="S223" s="58"/>
      <c r="T223" s="58"/>
      <c r="U223" s="58"/>
      <c r="V223" s="58"/>
      <c r="W223" s="58"/>
      <c r="X223" s="58"/>
    </row>
    <row r="224" spans="2:24" s="110" customFormat="1" ht="15" hidden="1" customHeight="1" x14ac:dyDescent="0.4">
      <c r="B224" s="58"/>
      <c r="C224" s="55"/>
      <c r="D224" s="113"/>
      <c r="E224" s="123"/>
      <c r="F224" s="57"/>
      <c r="G224" s="55"/>
      <c r="H224" s="55"/>
      <c r="I224" s="124"/>
      <c r="J224" s="57"/>
      <c r="K224" s="57"/>
      <c r="L224" s="125"/>
      <c r="M224" s="57"/>
      <c r="N224" s="55"/>
      <c r="O224" s="58"/>
      <c r="P224" s="58"/>
      <c r="Q224" s="58"/>
      <c r="R224" s="58"/>
      <c r="S224" s="58"/>
      <c r="T224" s="58"/>
      <c r="U224" s="58"/>
      <c r="V224" s="58"/>
      <c r="W224" s="58"/>
      <c r="X224" s="58"/>
    </row>
    <row r="225" spans="2:24" s="110" customFormat="1" ht="15" hidden="1" customHeight="1" x14ac:dyDescent="0.4">
      <c r="B225" s="58"/>
      <c r="C225" s="55"/>
      <c r="D225" s="113"/>
      <c r="E225" s="123"/>
      <c r="F225" s="57"/>
      <c r="G225" s="55"/>
      <c r="H225" s="55"/>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57"/>
      <c r="G226" s="55"/>
      <c r="H226" s="55"/>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57"/>
      <c r="G227" s="55"/>
      <c r="H227" s="55"/>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57"/>
      <c r="G228" s="55"/>
      <c r="H228" s="55"/>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57"/>
      <c r="G229" s="55"/>
      <c r="H229" s="55"/>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57"/>
      <c r="G230" s="55"/>
      <c r="H230" s="55"/>
      <c r="I230" s="124"/>
      <c r="J230" s="57"/>
      <c r="K230" s="57"/>
      <c r="L230" s="125"/>
      <c r="M230" s="57"/>
      <c r="N230" s="55"/>
      <c r="O230" s="58"/>
      <c r="P230" s="58"/>
      <c r="Q230" s="58"/>
      <c r="R230" s="58"/>
      <c r="S230" s="58"/>
      <c r="T230" s="58"/>
      <c r="U230" s="58"/>
      <c r="V230" s="58"/>
      <c r="W230" s="58"/>
      <c r="X230" s="58"/>
    </row>
    <row r="231" spans="2:24" s="110" customFormat="1" ht="15" hidden="1" customHeight="1" x14ac:dyDescent="0.4">
      <c r="B231" s="58"/>
      <c r="C231" s="55"/>
      <c r="D231" s="113"/>
      <c r="E231" s="123"/>
      <c r="F231" s="57"/>
      <c r="G231" s="55"/>
      <c r="H231" s="55"/>
      <c r="I231" s="124"/>
      <c r="J231" s="57"/>
      <c r="K231" s="57"/>
      <c r="L231" s="125"/>
      <c r="M231" s="57"/>
      <c r="N231" s="55"/>
      <c r="O231" s="58"/>
      <c r="P231" s="58"/>
      <c r="Q231" s="58"/>
      <c r="R231" s="58"/>
      <c r="S231" s="58"/>
      <c r="T231" s="58"/>
      <c r="U231" s="58"/>
      <c r="V231" s="58"/>
      <c r="W231" s="58"/>
      <c r="X231" s="58"/>
    </row>
    <row r="232" spans="2:24" s="110" customFormat="1" ht="15" hidden="1" customHeight="1" x14ac:dyDescent="0.4">
      <c r="B232" s="58"/>
      <c r="C232" s="55"/>
      <c r="D232" s="113"/>
      <c r="E232" s="123"/>
      <c r="F232" s="57"/>
      <c r="G232" s="55"/>
      <c r="H232" s="55"/>
      <c r="I232" s="124"/>
      <c r="J232" s="57"/>
      <c r="K232" s="57"/>
      <c r="L232" s="125"/>
      <c r="M232" s="57"/>
      <c r="N232" s="55"/>
      <c r="O232" s="58"/>
      <c r="P232" s="58"/>
      <c r="Q232" s="58"/>
      <c r="R232" s="58"/>
      <c r="S232" s="58"/>
      <c r="T232" s="58"/>
      <c r="U232" s="58"/>
      <c r="V232" s="58"/>
      <c r="W232" s="58"/>
      <c r="X232" s="58"/>
    </row>
    <row r="233" spans="2:24" s="110" customFormat="1" ht="15" hidden="1" customHeight="1" x14ac:dyDescent="0.4">
      <c r="B233" s="58"/>
      <c r="C233" s="55"/>
      <c r="D233" s="113"/>
      <c r="E233" s="123"/>
      <c r="F233" s="57"/>
      <c r="G233" s="55"/>
      <c r="H233" s="55"/>
      <c r="I233" s="124"/>
      <c r="J233" s="57"/>
      <c r="K233" s="57"/>
      <c r="L233" s="125"/>
      <c r="M233" s="57"/>
      <c r="N233" s="55"/>
      <c r="O233" s="58"/>
      <c r="P233" s="58"/>
      <c r="Q233" s="58"/>
      <c r="R233" s="58"/>
      <c r="S233" s="58"/>
      <c r="T233" s="58"/>
      <c r="U233" s="58"/>
      <c r="V233" s="58"/>
      <c r="W233" s="58"/>
      <c r="X233" s="58"/>
    </row>
    <row r="234" spans="2:24" s="110" customFormat="1" ht="15" hidden="1" customHeight="1" x14ac:dyDescent="0.4">
      <c r="B234" s="58"/>
      <c r="C234" s="55"/>
      <c r="D234" s="113"/>
      <c r="E234" s="123"/>
      <c r="F234" s="57"/>
      <c r="G234" s="55"/>
      <c r="H234" s="55"/>
      <c r="I234" s="124"/>
      <c r="J234" s="57"/>
      <c r="K234" s="57"/>
      <c r="L234" s="125"/>
      <c r="M234" s="57"/>
      <c r="N234" s="55"/>
      <c r="O234" s="58"/>
      <c r="P234" s="58"/>
      <c r="Q234" s="58"/>
      <c r="R234" s="58"/>
      <c r="S234" s="58"/>
      <c r="T234" s="58"/>
      <c r="U234" s="58"/>
      <c r="V234" s="58"/>
      <c r="W234" s="58"/>
      <c r="X234" s="58"/>
    </row>
    <row r="235" spans="2:24" s="110" customFormat="1" ht="15" hidden="1" customHeight="1" x14ac:dyDescent="0.4">
      <c r="B235" s="58"/>
      <c r="C235" s="55"/>
      <c r="D235" s="113"/>
      <c r="E235" s="123"/>
      <c r="F235" s="57"/>
      <c r="G235" s="55"/>
      <c r="H235" s="55"/>
      <c r="I235" s="124"/>
      <c r="J235" s="57"/>
      <c r="K235" s="57"/>
      <c r="L235" s="125"/>
      <c r="M235" s="57"/>
      <c r="N235" s="55"/>
      <c r="O235" s="58"/>
      <c r="P235" s="58"/>
      <c r="Q235" s="58"/>
      <c r="R235" s="58"/>
      <c r="S235" s="58"/>
      <c r="T235" s="58"/>
      <c r="U235" s="58"/>
      <c r="V235" s="58"/>
      <c r="W235" s="58"/>
      <c r="X235" s="58"/>
    </row>
    <row r="236" spans="2:24" s="110" customFormat="1" ht="15" hidden="1" customHeight="1" x14ac:dyDescent="0.4">
      <c r="B236" s="58"/>
      <c r="C236" s="55"/>
      <c r="D236" s="113"/>
      <c r="E236" s="123"/>
      <c r="F236" s="57"/>
      <c r="G236" s="55"/>
      <c r="H236" s="55"/>
      <c r="I236" s="124"/>
      <c r="J236" s="57"/>
      <c r="K236" s="57"/>
      <c r="L236" s="125"/>
      <c r="M236" s="57"/>
      <c r="N236" s="55"/>
      <c r="O236" s="58"/>
      <c r="P236" s="58"/>
      <c r="Q236" s="58"/>
      <c r="R236" s="58"/>
      <c r="S236" s="58"/>
      <c r="T236" s="58"/>
      <c r="U236" s="58"/>
      <c r="V236" s="58"/>
      <c r="W236" s="58"/>
      <c r="X236" s="58"/>
    </row>
    <row r="237" spans="2:24" s="110" customFormat="1" ht="15" hidden="1" customHeight="1" x14ac:dyDescent="0.4">
      <c r="B237" s="58"/>
      <c r="C237" s="55"/>
      <c r="D237" s="113"/>
      <c r="E237" s="123"/>
      <c r="F237" s="57"/>
      <c r="G237" s="55"/>
      <c r="H237" s="55"/>
      <c r="I237" s="124"/>
      <c r="J237" s="57"/>
      <c r="K237" s="57"/>
      <c r="L237" s="125"/>
      <c r="M237" s="57"/>
      <c r="N237" s="55"/>
      <c r="O237" s="58"/>
      <c r="P237" s="58"/>
      <c r="Q237" s="58"/>
      <c r="R237" s="58"/>
      <c r="S237" s="58"/>
      <c r="T237" s="58"/>
      <c r="U237" s="58"/>
      <c r="V237" s="58"/>
      <c r="W237" s="58"/>
      <c r="X237" s="58"/>
    </row>
    <row r="238" spans="2:24" s="110" customFormat="1" ht="15" hidden="1" customHeight="1" x14ac:dyDescent="0.4">
      <c r="B238" s="58"/>
      <c r="C238" s="55"/>
      <c r="D238" s="113"/>
      <c r="E238" s="123"/>
      <c r="F238" s="57"/>
      <c r="G238" s="55"/>
      <c r="H238" s="55"/>
      <c r="I238" s="124"/>
      <c r="J238" s="57"/>
      <c r="K238" s="57"/>
      <c r="L238" s="125"/>
      <c r="M238" s="57"/>
      <c r="N238" s="55"/>
      <c r="O238" s="58"/>
      <c r="P238" s="58"/>
      <c r="Q238" s="58"/>
      <c r="R238" s="58"/>
      <c r="S238" s="58"/>
      <c r="T238" s="58"/>
      <c r="U238" s="58"/>
      <c r="V238" s="58"/>
      <c r="W238" s="58"/>
      <c r="X238" s="58"/>
    </row>
    <row r="239" spans="2:24" s="110" customFormat="1" ht="15" hidden="1" customHeight="1" x14ac:dyDescent="0.4">
      <c r="B239" s="58"/>
      <c r="C239" s="55"/>
      <c r="D239" s="113"/>
      <c r="E239" s="123"/>
      <c r="F239" s="57"/>
      <c r="G239" s="55"/>
      <c r="H239" s="55"/>
      <c r="I239" s="124"/>
      <c r="J239" s="57"/>
      <c r="K239" s="57"/>
      <c r="L239" s="125"/>
      <c r="M239" s="57"/>
      <c r="N239" s="55"/>
      <c r="O239" s="58"/>
      <c r="P239" s="58"/>
      <c r="Q239" s="58"/>
      <c r="R239" s="58"/>
      <c r="S239" s="58"/>
      <c r="T239" s="58"/>
      <c r="U239" s="58"/>
      <c r="V239" s="58"/>
      <c r="W239" s="58"/>
      <c r="X239" s="58"/>
    </row>
    <row r="240" spans="2:24" s="110" customFormat="1" ht="15" hidden="1" customHeight="1" x14ac:dyDescent="0.4">
      <c r="B240" s="58"/>
      <c r="C240" s="55"/>
      <c r="D240" s="113"/>
      <c r="E240" s="123"/>
      <c r="F240" s="57"/>
      <c r="G240" s="55"/>
      <c r="H240" s="55"/>
      <c r="I240" s="124"/>
      <c r="J240" s="57"/>
      <c r="K240" s="57"/>
      <c r="L240" s="125"/>
      <c r="M240" s="57"/>
      <c r="N240" s="55"/>
      <c r="O240" s="58"/>
      <c r="P240" s="58"/>
      <c r="Q240" s="58"/>
      <c r="R240" s="58"/>
      <c r="S240" s="58"/>
      <c r="T240" s="58"/>
      <c r="U240" s="58"/>
      <c r="V240" s="58"/>
      <c r="W240" s="58"/>
      <c r="X240" s="58"/>
    </row>
    <row r="241" spans="2:24" s="110" customFormat="1" ht="15" hidden="1" customHeight="1" x14ac:dyDescent="0.4">
      <c r="B241" s="58"/>
      <c r="C241" s="55"/>
      <c r="D241" s="113"/>
      <c r="E241" s="123"/>
      <c r="F241" s="57"/>
      <c r="G241" s="55"/>
      <c r="H241" s="55"/>
      <c r="I241" s="124"/>
      <c r="J241" s="57"/>
      <c r="K241" s="57"/>
      <c r="L241" s="125"/>
      <c r="M241" s="57"/>
      <c r="N241" s="55"/>
      <c r="O241" s="58"/>
      <c r="P241" s="58"/>
      <c r="Q241" s="58"/>
      <c r="R241" s="58"/>
      <c r="S241" s="58"/>
      <c r="T241" s="58"/>
      <c r="U241" s="58"/>
      <c r="V241" s="58"/>
      <c r="W241" s="58"/>
      <c r="X241" s="58"/>
    </row>
    <row r="242" spans="2:24" s="110" customFormat="1" ht="15" hidden="1" customHeight="1" x14ac:dyDescent="0.4">
      <c r="B242" s="58"/>
      <c r="C242" s="55"/>
      <c r="D242" s="113"/>
      <c r="E242" s="123"/>
      <c r="F242" s="57"/>
      <c r="G242" s="55"/>
      <c r="H242" s="55"/>
      <c r="I242" s="124"/>
      <c r="J242" s="57"/>
      <c r="K242" s="57"/>
      <c r="L242" s="125"/>
      <c r="M242" s="57"/>
      <c r="N242" s="55"/>
      <c r="O242" s="58"/>
      <c r="P242" s="58"/>
      <c r="Q242" s="58"/>
      <c r="R242" s="58"/>
      <c r="S242" s="58"/>
      <c r="T242" s="58"/>
      <c r="U242" s="58"/>
      <c r="V242" s="58"/>
      <c r="W242" s="58"/>
      <c r="X242" s="58"/>
    </row>
    <row r="243" spans="2:24" s="110" customFormat="1" ht="15" hidden="1" customHeight="1" x14ac:dyDescent="0.4">
      <c r="B243" s="58"/>
      <c r="C243" s="55"/>
      <c r="D243" s="113"/>
      <c r="E243" s="123"/>
      <c r="F243" s="57"/>
      <c r="G243" s="55"/>
      <c r="H243" s="55"/>
      <c r="I243" s="124"/>
      <c r="J243" s="57"/>
      <c r="K243" s="57"/>
      <c r="L243" s="125"/>
      <c r="M243" s="57"/>
      <c r="N243" s="55"/>
      <c r="O243" s="58"/>
      <c r="P243" s="58"/>
      <c r="Q243" s="58"/>
      <c r="R243" s="58"/>
      <c r="S243" s="58"/>
      <c r="T243" s="58"/>
      <c r="U243" s="58"/>
      <c r="V243" s="58"/>
      <c r="W243" s="58"/>
      <c r="X243" s="58"/>
    </row>
    <row r="244" spans="2:24" s="110" customFormat="1" ht="15" hidden="1" customHeight="1" x14ac:dyDescent="0.4">
      <c r="B244" s="58"/>
      <c r="C244" s="55"/>
      <c r="D244" s="113"/>
      <c r="E244" s="123"/>
      <c r="F244" s="57"/>
      <c r="G244" s="55"/>
      <c r="H244" s="55"/>
      <c r="I244" s="124"/>
      <c r="J244" s="57"/>
      <c r="K244" s="57"/>
      <c r="L244" s="125"/>
      <c r="M244" s="57"/>
      <c r="N244" s="55"/>
      <c r="O244" s="58"/>
      <c r="P244" s="58"/>
      <c r="Q244" s="58"/>
      <c r="R244" s="58"/>
      <c r="S244" s="58"/>
      <c r="T244" s="58"/>
      <c r="U244" s="58"/>
      <c r="V244" s="58"/>
      <c r="W244" s="58"/>
      <c r="X244" s="58"/>
    </row>
    <row r="245" spans="2:24" s="110" customFormat="1" ht="15" hidden="1" customHeight="1" x14ac:dyDescent="0.4">
      <c r="B245" s="58"/>
      <c r="C245" s="55"/>
      <c r="D245" s="113"/>
      <c r="E245" s="123"/>
      <c r="F245" s="57"/>
      <c r="G245" s="55"/>
      <c r="H245" s="55"/>
      <c r="I245" s="124"/>
      <c r="J245" s="57"/>
      <c r="K245" s="57"/>
      <c r="L245" s="125"/>
      <c r="M245" s="57"/>
      <c r="N245" s="55"/>
      <c r="O245" s="58"/>
      <c r="P245" s="58"/>
      <c r="Q245" s="58"/>
      <c r="R245" s="58"/>
      <c r="S245" s="58"/>
      <c r="T245" s="58"/>
      <c r="U245" s="58"/>
      <c r="V245" s="58"/>
      <c r="W245" s="58"/>
      <c r="X245" s="58"/>
    </row>
    <row r="246" spans="2:24" s="110" customFormat="1" ht="15" hidden="1" customHeight="1" x14ac:dyDescent="0.4">
      <c r="B246" s="58"/>
      <c r="C246" s="55"/>
      <c r="D246" s="113"/>
      <c r="E246" s="123"/>
      <c r="F246" s="57"/>
      <c r="G246" s="55"/>
      <c r="H246" s="55"/>
      <c r="I246" s="124"/>
      <c r="J246" s="57"/>
      <c r="K246" s="57"/>
      <c r="L246" s="125"/>
      <c r="M246" s="57"/>
      <c r="N246" s="55"/>
      <c r="O246" s="58"/>
      <c r="P246" s="58"/>
      <c r="Q246" s="58"/>
      <c r="R246" s="58"/>
      <c r="S246" s="58"/>
      <c r="T246" s="58"/>
      <c r="U246" s="58"/>
      <c r="V246" s="58"/>
      <c r="W246" s="58"/>
      <c r="X246" s="58"/>
    </row>
    <row r="247" spans="2:24" s="110" customFormat="1" ht="15" hidden="1" customHeight="1" x14ac:dyDescent="0.4">
      <c r="B247" s="58"/>
      <c r="C247" s="55"/>
      <c r="D247" s="113"/>
      <c r="E247" s="123"/>
      <c r="F247" s="57"/>
      <c r="G247" s="55"/>
      <c r="H247" s="55"/>
      <c r="I247" s="124"/>
      <c r="J247" s="57"/>
      <c r="K247" s="57"/>
      <c r="L247" s="125"/>
      <c r="M247" s="57"/>
      <c r="N247" s="55"/>
      <c r="O247" s="58"/>
      <c r="P247" s="58"/>
      <c r="Q247" s="58"/>
      <c r="R247" s="58"/>
      <c r="S247" s="58"/>
      <c r="T247" s="58"/>
      <c r="U247" s="58"/>
      <c r="V247" s="58"/>
      <c r="W247" s="58"/>
      <c r="X247" s="58"/>
    </row>
    <row r="248" spans="2:24" s="110" customFormat="1" ht="15" hidden="1" customHeight="1" x14ac:dyDescent="0.4">
      <c r="B248" s="58"/>
      <c r="C248" s="55"/>
      <c r="D248" s="113"/>
      <c r="E248" s="123"/>
      <c r="F248" s="57"/>
      <c r="G248" s="55"/>
      <c r="H248" s="55"/>
      <c r="I248" s="124"/>
      <c r="J248" s="57"/>
      <c r="K248" s="57"/>
      <c r="L248" s="125"/>
      <c r="M248" s="57"/>
      <c r="N248" s="55"/>
      <c r="O248" s="58"/>
      <c r="P248" s="58"/>
      <c r="Q248" s="58"/>
      <c r="R248" s="58"/>
      <c r="S248" s="58"/>
      <c r="T248" s="58"/>
      <c r="U248" s="58"/>
      <c r="V248" s="58"/>
      <c r="W248" s="58"/>
      <c r="X248" s="58"/>
    </row>
    <row r="249" spans="2:24" s="110" customFormat="1" ht="15" hidden="1" customHeight="1" x14ac:dyDescent="0.4">
      <c r="B249" s="58"/>
      <c r="C249" s="55"/>
      <c r="D249" s="113"/>
      <c r="E249" s="123"/>
      <c r="F249" s="57"/>
      <c r="G249" s="55"/>
      <c r="H249" s="55"/>
      <c r="I249" s="124"/>
      <c r="J249" s="57"/>
      <c r="K249" s="57"/>
      <c r="L249" s="125"/>
      <c r="M249" s="57"/>
      <c r="N249" s="55"/>
      <c r="O249" s="58"/>
      <c r="P249" s="58"/>
      <c r="Q249" s="58"/>
      <c r="R249" s="58"/>
      <c r="S249" s="58"/>
      <c r="T249" s="58"/>
      <c r="U249" s="58"/>
      <c r="V249" s="58"/>
      <c r="W249" s="58"/>
      <c r="X249" s="58"/>
    </row>
    <row r="250" spans="2:24" s="110" customFormat="1" ht="15" hidden="1" customHeight="1" x14ac:dyDescent="0.4">
      <c r="B250" s="58"/>
      <c r="C250" s="55"/>
      <c r="D250" s="113"/>
      <c r="E250" s="123"/>
      <c r="F250" s="57"/>
      <c r="G250" s="55"/>
      <c r="H250" s="55"/>
      <c r="I250" s="124"/>
      <c r="J250" s="57"/>
      <c r="K250" s="57"/>
      <c r="L250" s="125"/>
      <c r="M250" s="57"/>
      <c r="N250" s="55"/>
      <c r="O250" s="58"/>
      <c r="P250" s="58"/>
      <c r="Q250" s="58"/>
      <c r="R250" s="58"/>
      <c r="S250" s="58"/>
      <c r="T250" s="58"/>
      <c r="U250" s="58"/>
      <c r="V250" s="58"/>
      <c r="W250" s="58"/>
      <c r="X250" s="58"/>
    </row>
    <row r="251" spans="2:24" s="110" customFormat="1" ht="15" hidden="1" customHeight="1" x14ac:dyDescent="0.4">
      <c r="B251" s="58"/>
      <c r="C251" s="55"/>
      <c r="D251" s="113"/>
      <c r="E251" s="123"/>
      <c r="F251" s="57"/>
      <c r="G251" s="55"/>
      <c r="H251" s="55"/>
      <c r="I251" s="124"/>
      <c r="J251" s="57"/>
      <c r="K251" s="57"/>
      <c r="L251" s="125"/>
      <c r="M251" s="57"/>
      <c r="N251" s="55"/>
      <c r="O251" s="58"/>
      <c r="P251" s="58"/>
      <c r="Q251" s="58"/>
      <c r="R251" s="58"/>
      <c r="S251" s="58"/>
      <c r="T251" s="58"/>
      <c r="U251" s="58"/>
      <c r="V251" s="58"/>
      <c r="W251" s="58"/>
      <c r="X251" s="58"/>
    </row>
    <row r="252" spans="2:24" s="110" customFormat="1" ht="15" hidden="1" customHeight="1" x14ac:dyDescent="0.4">
      <c r="B252" s="58"/>
      <c r="C252" s="55"/>
      <c r="D252" s="113"/>
      <c r="E252" s="123"/>
      <c r="F252" s="57"/>
      <c r="G252" s="55"/>
      <c r="H252" s="55"/>
      <c r="I252" s="124"/>
      <c r="J252" s="57"/>
      <c r="K252" s="57"/>
      <c r="L252" s="125"/>
      <c r="M252" s="57"/>
      <c r="N252" s="55"/>
      <c r="O252" s="58"/>
      <c r="P252" s="58"/>
      <c r="Q252" s="58"/>
      <c r="R252" s="58"/>
      <c r="S252" s="58"/>
      <c r="T252" s="58"/>
      <c r="U252" s="58"/>
      <c r="V252" s="58"/>
      <c r="W252" s="58"/>
      <c r="X252" s="58"/>
    </row>
    <row r="253" spans="2:24" s="110" customFormat="1" ht="15" hidden="1" customHeight="1" x14ac:dyDescent="0.4">
      <c r="B253" s="58"/>
      <c r="C253" s="55"/>
      <c r="D253" s="113"/>
      <c r="E253" s="123"/>
      <c r="F253" s="57"/>
      <c r="G253" s="55"/>
      <c r="H253" s="55"/>
      <c r="I253" s="124"/>
      <c r="J253" s="57"/>
      <c r="K253" s="57"/>
      <c r="L253" s="125"/>
      <c r="M253" s="57"/>
      <c r="N253" s="55"/>
      <c r="O253" s="58"/>
      <c r="P253" s="58"/>
      <c r="Q253" s="58"/>
      <c r="R253" s="58"/>
      <c r="S253" s="58"/>
      <c r="T253" s="58"/>
      <c r="U253" s="58"/>
      <c r="V253" s="58"/>
      <c r="W253" s="58"/>
      <c r="X253" s="58"/>
    </row>
    <row r="254" spans="2:24" s="110" customFormat="1" ht="15" hidden="1" customHeight="1" x14ac:dyDescent="0.4">
      <c r="B254" s="58"/>
      <c r="C254" s="55"/>
      <c r="D254" s="113"/>
      <c r="E254" s="123"/>
      <c r="F254" s="57"/>
      <c r="G254" s="55"/>
      <c r="H254" s="55"/>
      <c r="I254" s="124"/>
      <c r="J254" s="57"/>
      <c r="K254" s="57"/>
      <c r="L254" s="125"/>
      <c r="M254" s="57"/>
      <c r="N254" s="55"/>
      <c r="O254" s="58"/>
      <c r="P254" s="58"/>
      <c r="Q254" s="58"/>
      <c r="R254" s="58"/>
      <c r="S254" s="58"/>
      <c r="T254" s="58"/>
      <c r="U254" s="58"/>
      <c r="V254" s="58"/>
      <c r="W254" s="58"/>
      <c r="X254" s="58"/>
    </row>
    <row r="255" spans="2:24" s="110" customFormat="1" ht="15" hidden="1" customHeight="1" x14ac:dyDescent="0.4">
      <c r="B255" s="58"/>
      <c r="C255" s="55"/>
      <c r="D255" s="113"/>
      <c r="E255" s="123"/>
      <c r="F255" s="57"/>
      <c r="G255" s="55"/>
      <c r="H255" s="55"/>
      <c r="I255" s="124"/>
      <c r="J255" s="57"/>
      <c r="K255" s="57"/>
      <c r="L255" s="125"/>
      <c r="M255" s="57"/>
      <c r="N255" s="55"/>
      <c r="O255" s="58"/>
      <c r="P255" s="58"/>
      <c r="Q255" s="58"/>
      <c r="R255" s="58"/>
      <c r="S255" s="58"/>
      <c r="T255" s="58"/>
      <c r="U255" s="58"/>
      <c r="V255" s="58"/>
      <c r="W255" s="58"/>
      <c r="X255" s="58"/>
    </row>
    <row r="256" spans="2:24" s="110" customFormat="1" ht="15" hidden="1" customHeight="1" x14ac:dyDescent="0.4">
      <c r="B256" s="58"/>
      <c r="C256" s="55"/>
      <c r="D256" s="113"/>
      <c r="E256" s="123"/>
      <c r="F256" s="57"/>
      <c r="G256" s="55"/>
      <c r="H256" s="55"/>
      <c r="I256" s="124"/>
      <c r="J256" s="57"/>
      <c r="K256" s="57"/>
      <c r="L256" s="125"/>
      <c r="M256" s="57"/>
      <c r="N256" s="55"/>
      <c r="O256" s="58"/>
      <c r="P256" s="58"/>
      <c r="Q256" s="58"/>
      <c r="R256" s="58"/>
      <c r="S256" s="58"/>
      <c r="T256" s="58"/>
      <c r="U256" s="58"/>
      <c r="V256" s="58"/>
      <c r="W256" s="58"/>
      <c r="X256" s="58"/>
    </row>
    <row r="257" spans="2:24" s="110" customFormat="1" ht="15" hidden="1" customHeight="1" x14ac:dyDescent="0.4">
      <c r="B257" s="58"/>
      <c r="C257" s="55"/>
      <c r="D257" s="113"/>
      <c r="E257" s="123"/>
      <c r="F257" s="57"/>
      <c r="G257" s="55"/>
      <c r="H257" s="55"/>
      <c r="I257" s="124"/>
      <c r="J257" s="57"/>
      <c r="K257" s="57"/>
      <c r="L257" s="125"/>
      <c r="M257" s="57"/>
      <c r="N257" s="55"/>
      <c r="O257" s="58"/>
      <c r="P257" s="58"/>
      <c r="Q257" s="58"/>
      <c r="R257" s="58"/>
      <c r="S257" s="58"/>
      <c r="T257" s="58"/>
      <c r="U257" s="58"/>
      <c r="V257" s="58"/>
      <c r="W257" s="58"/>
      <c r="X257" s="58"/>
    </row>
    <row r="258" spans="2:24" s="110" customFormat="1" ht="15" hidden="1" customHeight="1" x14ac:dyDescent="0.4">
      <c r="B258" s="58"/>
      <c r="C258" s="55"/>
      <c r="D258" s="113"/>
      <c r="E258" s="123"/>
      <c r="F258" s="57"/>
      <c r="G258" s="55"/>
      <c r="H258" s="55"/>
      <c r="I258" s="124"/>
      <c r="J258" s="57"/>
      <c r="K258" s="57"/>
      <c r="L258" s="125"/>
      <c r="M258" s="57"/>
      <c r="N258" s="55"/>
      <c r="O258" s="58"/>
      <c r="P258" s="58"/>
      <c r="Q258" s="58"/>
      <c r="R258" s="58"/>
      <c r="S258" s="58"/>
      <c r="T258" s="58"/>
      <c r="U258" s="58"/>
      <c r="V258" s="58"/>
      <c r="W258" s="58"/>
      <c r="X258" s="58"/>
    </row>
    <row r="259" spans="2:24" s="110" customFormat="1" ht="15" hidden="1" customHeight="1" x14ac:dyDescent="0.4">
      <c r="B259" s="58"/>
      <c r="C259" s="55"/>
      <c r="D259" s="113"/>
      <c r="E259" s="123"/>
      <c r="F259" s="57"/>
      <c r="G259" s="55"/>
      <c r="H259" s="55"/>
      <c r="I259" s="124"/>
      <c r="J259" s="57"/>
      <c r="K259" s="57"/>
      <c r="L259" s="125"/>
      <c r="M259" s="57"/>
      <c r="N259" s="55"/>
      <c r="O259" s="58"/>
      <c r="P259" s="58"/>
      <c r="Q259" s="58"/>
      <c r="R259" s="58"/>
      <c r="S259" s="58"/>
      <c r="T259" s="58"/>
      <c r="U259" s="58"/>
      <c r="V259" s="58"/>
      <c r="W259" s="58"/>
      <c r="X259" s="58"/>
    </row>
    <row r="260" spans="2:24" s="110" customFormat="1" ht="15" hidden="1" customHeight="1" x14ac:dyDescent="0.4">
      <c r="B260" s="58"/>
      <c r="C260" s="55"/>
      <c r="D260" s="113"/>
      <c r="E260" s="123"/>
      <c r="F260" s="57"/>
      <c r="G260" s="55"/>
      <c r="H260" s="55"/>
      <c r="I260" s="124"/>
      <c r="J260" s="57"/>
      <c r="K260" s="57"/>
      <c r="L260" s="125"/>
      <c r="M260" s="57"/>
      <c r="N260" s="55"/>
      <c r="O260" s="58"/>
      <c r="P260" s="58"/>
      <c r="Q260" s="58"/>
      <c r="R260" s="58"/>
      <c r="S260" s="58"/>
      <c r="T260" s="58"/>
      <c r="U260" s="58"/>
      <c r="V260" s="58"/>
      <c r="W260" s="58"/>
      <c r="X260" s="58"/>
    </row>
    <row r="261" spans="2:24" s="110" customFormat="1" ht="15" hidden="1" customHeight="1" x14ac:dyDescent="0.4">
      <c r="B261" s="58"/>
      <c r="C261" s="55"/>
      <c r="D261" s="113"/>
      <c r="E261" s="123"/>
      <c r="F261" s="57"/>
      <c r="G261" s="55"/>
      <c r="H261" s="55"/>
      <c r="I261" s="124"/>
      <c r="J261" s="57"/>
      <c r="K261" s="57"/>
      <c r="L261" s="125"/>
      <c r="M261" s="57"/>
      <c r="N261" s="55"/>
      <c r="O261" s="58"/>
      <c r="P261" s="58"/>
      <c r="Q261" s="58"/>
      <c r="R261" s="58"/>
      <c r="S261" s="58"/>
      <c r="T261" s="58"/>
      <c r="U261" s="58"/>
      <c r="V261" s="58"/>
      <c r="W261" s="58"/>
      <c r="X261" s="58"/>
    </row>
    <row r="262" spans="2:24" s="110" customFormat="1" ht="15" hidden="1" customHeight="1" x14ac:dyDescent="0.4">
      <c r="B262" s="58"/>
      <c r="C262" s="55"/>
      <c r="D262" s="113"/>
      <c r="E262" s="123"/>
      <c r="F262" s="57"/>
      <c r="G262" s="55"/>
      <c r="H262" s="55"/>
      <c r="I262" s="124"/>
      <c r="J262" s="57"/>
      <c r="K262" s="57"/>
      <c r="L262" s="125"/>
      <c r="M262" s="57"/>
      <c r="N262" s="55"/>
      <c r="O262" s="58"/>
      <c r="P262" s="58"/>
      <c r="Q262" s="58"/>
      <c r="R262" s="58"/>
      <c r="S262" s="58"/>
      <c r="T262" s="58"/>
      <c r="U262" s="58"/>
      <c r="V262" s="58"/>
      <c r="W262" s="58"/>
      <c r="X262" s="58"/>
    </row>
    <row r="263" spans="2:24" s="110" customFormat="1" ht="15" hidden="1" customHeight="1" x14ac:dyDescent="0.4">
      <c r="B263" s="58"/>
      <c r="C263" s="55"/>
      <c r="D263" s="113"/>
      <c r="E263" s="123"/>
      <c r="F263" s="57"/>
      <c r="G263" s="55"/>
      <c r="H263" s="55"/>
      <c r="I263" s="124"/>
      <c r="J263" s="57"/>
      <c r="K263" s="57"/>
      <c r="L263" s="125"/>
      <c r="M263" s="57"/>
      <c r="N263" s="55"/>
      <c r="O263" s="58"/>
      <c r="P263" s="58"/>
      <c r="Q263" s="58"/>
      <c r="R263" s="58"/>
      <c r="S263" s="58"/>
      <c r="T263" s="58"/>
      <c r="U263" s="58"/>
      <c r="V263" s="58"/>
      <c r="W263" s="58"/>
      <c r="X263" s="58"/>
    </row>
    <row r="264" spans="2:24" s="110" customFormat="1" ht="15" hidden="1" customHeight="1" x14ac:dyDescent="0.4">
      <c r="B264" s="58"/>
      <c r="C264" s="55"/>
      <c r="D264" s="113"/>
      <c r="E264" s="123"/>
      <c r="F264" s="57"/>
      <c r="G264" s="55"/>
      <c r="H264" s="55"/>
      <c r="I264" s="124"/>
      <c r="J264" s="57"/>
      <c r="K264" s="57"/>
      <c r="L264" s="125"/>
      <c r="M264" s="57"/>
      <c r="N264" s="55"/>
      <c r="O264" s="58"/>
      <c r="P264" s="58"/>
      <c r="Q264" s="58"/>
      <c r="R264" s="58"/>
      <c r="S264" s="58"/>
      <c r="T264" s="58"/>
      <c r="U264" s="58"/>
      <c r="V264" s="58"/>
      <c r="W264" s="58"/>
      <c r="X264" s="58"/>
    </row>
    <row r="265" spans="2:24" s="110" customFormat="1" ht="15" hidden="1" customHeight="1" x14ac:dyDescent="0.4">
      <c r="B265" s="58"/>
      <c r="C265" s="55"/>
      <c r="D265" s="113"/>
      <c r="E265" s="123"/>
      <c r="F265" s="57"/>
      <c r="G265" s="55"/>
      <c r="H265" s="55"/>
      <c r="I265" s="124"/>
      <c r="J265" s="57"/>
      <c r="K265" s="57"/>
      <c r="L265" s="125"/>
      <c r="M265" s="57"/>
      <c r="N265" s="55"/>
      <c r="O265" s="58"/>
      <c r="P265" s="58"/>
      <c r="Q265" s="58"/>
      <c r="R265" s="58"/>
      <c r="S265" s="58"/>
      <c r="T265" s="58"/>
      <c r="U265" s="58"/>
      <c r="V265" s="58"/>
      <c r="W265" s="58"/>
      <c r="X265" s="58"/>
    </row>
    <row r="266" spans="2:24" s="110" customFormat="1" ht="15" hidden="1" customHeight="1" x14ac:dyDescent="0.4">
      <c r="B266" s="58"/>
      <c r="C266" s="55"/>
      <c r="D266" s="113"/>
      <c r="E266" s="123"/>
      <c r="F266" s="57"/>
      <c r="G266" s="55"/>
      <c r="H266" s="55"/>
      <c r="I266" s="124"/>
      <c r="J266" s="57"/>
      <c r="K266" s="57"/>
      <c r="L266" s="125"/>
      <c r="M266" s="57"/>
      <c r="N266" s="55"/>
      <c r="O266" s="58"/>
      <c r="P266" s="58"/>
      <c r="Q266" s="58"/>
      <c r="R266" s="58"/>
      <c r="S266" s="58"/>
      <c r="T266" s="58"/>
      <c r="U266" s="58"/>
      <c r="V266" s="58"/>
      <c r="W266" s="58"/>
      <c r="X266" s="58"/>
    </row>
  </sheetData>
  <sheetProtection algorithmName="SHA-512" hashValue="ChSZpBgZDiraRNe9CDQQEjRPURaJ+zHtXb/9jsYiCGRmsEvwPU/y5CYDOoKLbVrJPSNQZ/ERHbjV5SvxyScPOw==" saltValue="hYm+UU9evbHL9+T9wLfzuA==" spinCount="100000" sheet="1" objects="1" scenarios="1"/>
  <mergeCells count="48">
    <mergeCell ref="M13:M15"/>
    <mergeCell ref="M2:M8"/>
    <mergeCell ref="K11:K12"/>
    <mergeCell ref="L11:L12"/>
    <mergeCell ref="M11:M12"/>
    <mergeCell ref="L2:L8"/>
    <mergeCell ref="C3:J3"/>
    <mergeCell ref="C53:J53"/>
    <mergeCell ref="J34:J37"/>
    <mergeCell ref="K2:K8"/>
    <mergeCell ref="K13:K15"/>
    <mergeCell ref="K16:K60"/>
    <mergeCell ref="I1:I2"/>
    <mergeCell ref="M16:M60"/>
    <mergeCell ref="D54:J54"/>
    <mergeCell ref="C17:J17"/>
    <mergeCell ref="D18:J18"/>
    <mergeCell ref="D23:J23"/>
    <mergeCell ref="D28:J28"/>
    <mergeCell ref="D33:J33"/>
    <mergeCell ref="D38:J38"/>
    <mergeCell ref="D43:J43"/>
    <mergeCell ref="D48:J48"/>
    <mergeCell ref="J55:J56"/>
    <mergeCell ref="K68:K70"/>
    <mergeCell ref="M68:M70"/>
    <mergeCell ref="F65:F67"/>
    <mergeCell ref="J65:J67"/>
    <mergeCell ref="F61:F63"/>
    <mergeCell ref="J61:J64"/>
    <mergeCell ref="K61:K64"/>
    <mergeCell ref="M61:M64"/>
    <mergeCell ref="K71:K73"/>
    <mergeCell ref="L71:L73"/>
    <mergeCell ref="M71:M73"/>
    <mergeCell ref="E74:E79"/>
    <mergeCell ref="F74:F75"/>
    <mergeCell ref="J74:J79"/>
    <mergeCell ref="K74:K79"/>
    <mergeCell ref="M74:M79"/>
    <mergeCell ref="F76:F77"/>
    <mergeCell ref="F78:F79"/>
    <mergeCell ref="E65:E73"/>
    <mergeCell ref="J71:J73"/>
    <mergeCell ref="K65:K67"/>
    <mergeCell ref="M65:M67"/>
    <mergeCell ref="F68:F70"/>
    <mergeCell ref="J68:J70"/>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8AD7B-10E2-4577-A32D-E51E4510D6D6}">
  <dimension ref="A1:X314"/>
  <sheetViews>
    <sheetView showGridLines="0" zoomScale="70" zoomScaleNormal="70" zoomScaleSheetLayoutView="90" workbookViewId="0">
      <pane ySplit="2" topLeftCell="A3" activePane="bottomLeft" state="frozen"/>
      <selection pane="bottomLeft" activeCell="L2" sqref="L2:L17"/>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5.33203125" style="113" customWidth="1"/>
    <col min="5" max="5" width="45.6640625" style="123" customWidth="1"/>
    <col min="6" max="6" width="15.6640625" style="57" customWidth="1"/>
    <col min="7" max="7" width="19.88671875" style="55" customWidth="1"/>
    <col min="8" max="8" width="18.33203125" style="55" bestFit="1" customWidth="1"/>
    <col min="9" max="9" width="19.5546875" style="124" customWidth="1"/>
    <col min="10" max="10" width="63.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128"/>
      <c r="D1" s="129"/>
      <c r="E1" s="130"/>
      <c r="F1" s="131"/>
      <c r="G1" s="128"/>
      <c r="H1" s="128"/>
      <c r="I1" s="682" t="s">
        <v>148</v>
      </c>
      <c r="J1" s="132"/>
      <c r="K1" s="133"/>
      <c r="L1" s="134"/>
      <c r="M1" s="133"/>
      <c r="N1" s="134"/>
      <c r="O1" s="135"/>
      <c r="P1" s="135"/>
      <c r="Q1" s="58"/>
      <c r="R1" s="58"/>
      <c r="S1" s="58"/>
      <c r="T1" s="58"/>
      <c r="U1" s="58"/>
      <c r="V1" s="58"/>
      <c r="W1" s="58"/>
      <c r="X1" s="58"/>
    </row>
    <row r="2" spans="1:24" s="70" customFormat="1" ht="30" customHeight="1" x14ac:dyDescent="0.4">
      <c r="A2" s="59"/>
      <c r="B2" s="136"/>
      <c r="C2" s="61"/>
      <c r="D2" s="137" t="s">
        <v>146</v>
      </c>
      <c r="E2" s="63" t="s">
        <v>147</v>
      </c>
      <c r="F2" s="63">
        <v>2022</v>
      </c>
      <c r="G2" s="63">
        <v>2023</v>
      </c>
      <c r="H2" s="63">
        <v>2024</v>
      </c>
      <c r="I2" s="682"/>
      <c r="J2" s="66" t="s">
        <v>149</v>
      </c>
      <c r="K2" s="666"/>
      <c r="L2" s="666"/>
      <c r="M2" s="667"/>
      <c r="N2" s="69"/>
      <c r="O2" s="68"/>
      <c r="P2" s="68"/>
    </row>
    <row r="3" spans="1:24" s="70" customFormat="1" ht="201" customHeight="1" x14ac:dyDescent="0.4">
      <c r="A3" s="59"/>
      <c r="B3" s="136"/>
      <c r="C3" s="706" t="s">
        <v>763</v>
      </c>
      <c r="D3" s="679"/>
      <c r="E3" s="679"/>
      <c r="F3" s="679"/>
      <c r="G3" s="679"/>
      <c r="H3" s="679"/>
      <c r="I3" s="679"/>
      <c r="J3" s="679"/>
      <c r="K3" s="666"/>
      <c r="L3" s="666"/>
      <c r="M3" s="667"/>
      <c r="N3" s="69"/>
      <c r="O3" s="68"/>
      <c r="P3" s="68"/>
    </row>
    <row r="4" spans="1:24" s="70" customFormat="1" ht="29.4" customHeight="1" x14ac:dyDescent="0.4">
      <c r="A4" s="80"/>
      <c r="B4" s="136"/>
      <c r="C4" s="71"/>
      <c r="D4" s="264" t="s">
        <v>764</v>
      </c>
      <c r="E4" s="520"/>
      <c r="F4" s="474"/>
      <c r="G4" s="475"/>
      <c r="H4" s="474"/>
      <c r="I4" s="474"/>
      <c r="J4" s="165"/>
      <c r="K4" s="666"/>
      <c r="L4" s="666"/>
      <c r="M4" s="667"/>
      <c r="N4" s="69"/>
      <c r="O4" s="68"/>
      <c r="P4" s="68"/>
    </row>
    <row r="5" spans="1:24" s="70" customFormat="1" ht="29.4" customHeight="1" x14ac:dyDescent="0.4">
      <c r="A5" s="80"/>
      <c r="B5" s="136"/>
      <c r="C5" s="69"/>
      <c r="D5" s="703" t="s">
        <v>765</v>
      </c>
      <c r="E5" s="703"/>
      <c r="F5" s="703"/>
      <c r="G5" s="703"/>
      <c r="H5" s="703"/>
      <c r="I5" s="703"/>
      <c r="J5" s="703"/>
      <c r="K5" s="666"/>
      <c r="L5" s="666"/>
      <c r="M5" s="667"/>
      <c r="N5" s="69"/>
      <c r="O5" s="68"/>
      <c r="P5" s="68"/>
    </row>
    <row r="6" spans="1:24" s="70" customFormat="1" ht="41.4" customHeight="1" x14ac:dyDescent="0.4">
      <c r="A6" s="80"/>
      <c r="B6" s="136"/>
      <c r="C6" s="69"/>
      <c r="D6" s="82" t="s">
        <v>766</v>
      </c>
      <c r="E6" s="82" t="s">
        <v>767</v>
      </c>
      <c r="F6" s="507" t="s">
        <v>167</v>
      </c>
      <c r="G6" s="507">
        <f>G16+G20</f>
        <v>4610454.3</v>
      </c>
      <c r="H6" s="507">
        <f>H16+H20</f>
        <v>5248061.2</v>
      </c>
      <c r="I6" s="331">
        <f>((H6-G6)/G6)</f>
        <v>0.1382958941811874</v>
      </c>
      <c r="J6" s="81" t="s">
        <v>768</v>
      </c>
      <c r="K6" s="666"/>
      <c r="L6" s="666"/>
      <c r="M6" s="667"/>
      <c r="N6" s="69"/>
      <c r="O6" s="68"/>
      <c r="P6" s="68"/>
    </row>
    <row r="7" spans="1:24" s="70" customFormat="1" ht="41.4" customHeight="1" x14ac:dyDescent="0.4">
      <c r="A7" s="80"/>
      <c r="B7" s="136"/>
      <c r="C7" s="69"/>
      <c r="D7" s="82" t="s">
        <v>766</v>
      </c>
      <c r="E7" s="82" t="s">
        <v>920</v>
      </c>
      <c r="F7" s="507" t="s">
        <v>167</v>
      </c>
      <c r="G7" s="507">
        <f>SUM(G16,G19)</f>
        <v>3685433.83</v>
      </c>
      <c r="H7" s="507">
        <f>SUM(H16,H19)</f>
        <v>4098459.4000000004</v>
      </c>
      <c r="I7" s="331">
        <f>((H7-G7)/G7)</f>
        <v>0.11206972884383608</v>
      </c>
      <c r="J7" s="82" t="s">
        <v>919</v>
      </c>
      <c r="K7" s="666"/>
      <c r="L7" s="666"/>
      <c r="M7" s="667"/>
      <c r="N7" s="69"/>
      <c r="O7" s="68"/>
      <c r="P7" s="68"/>
    </row>
    <row r="8" spans="1:24" s="70" customFormat="1" ht="64.2" customHeight="1" x14ac:dyDescent="0.4">
      <c r="A8" s="80"/>
      <c r="B8" s="136"/>
      <c r="C8" s="69"/>
      <c r="D8" s="82" t="s">
        <v>769</v>
      </c>
      <c r="E8" s="82" t="s">
        <v>770</v>
      </c>
      <c r="F8" s="521">
        <v>0.94</v>
      </c>
      <c r="G8" s="521">
        <v>0.96</v>
      </c>
      <c r="H8" s="521">
        <v>0.92</v>
      </c>
      <c r="I8" s="392">
        <f>((H8-G8)/G8)</f>
        <v>-4.1666666666666588E-2</v>
      </c>
      <c r="J8" s="583" t="s">
        <v>771</v>
      </c>
      <c r="K8" s="666"/>
      <c r="L8" s="666"/>
      <c r="M8" s="667"/>
      <c r="N8" s="69"/>
      <c r="O8" s="68"/>
      <c r="P8" s="68"/>
    </row>
    <row r="9" spans="1:24" s="70" customFormat="1" ht="33" customHeight="1" x14ac:dyDescent="0.4">
      <c r="A9" s="80"/>
      <c r="B9" s="136"/>
      <c r="C9" s="69"/>
      <c r="D9" s="703" t="s">
        <v>772</v>
      </c>
      <c r="E9" s="703"/>
      <c r="F9" s="703"/>
      <c r="G9" s="703"/>
      <c r="H9" s="703"/>
      <c r="I9" s="703"/>
      <c r="J9" s="703"/>
      <c r="K9" s="666"/>
      <c r="L9" s="666"/>
      <c r="M9" s="667"/>
      <c r="N9" s="69"/>
      <c r="O9" s="68"/>
      <c r="P9" s="68"/>
    </row>
    <row r="10" spans="1:24" s="70" customFormat="1" ht="33" customHeight="1" x14ac:dyDescent="0.4">
      <c r="A10" s="80"/>
      <c r="B10" s="136"/>
      <c r="C10" s="69"/>
      <c r="D10" s="82" t="s">
        <v>766</v>
      </c>
      <c r="E10" s="556" t="s">
        <v>773</v>
      </c>
      <c r="F10" s="522">
        <v>698041.05</v>
      </c>
      <c r="G10" s="522">
        <v>751492.79</v>
      </c>
      <c r="H10" s="522">
        <v>893872.17</v>
      </c>
      <c r="I10" s="331">
        <f>((H10-G10)/G10)</f>
        <v>0.18946207055426306</v>
      </c>
      <c r="J10" s="523"/>
      <c r="K10" s="666"/>
      <c r="L10" s="666"/>
      <c r="M10" s="667"/>
      <c r="N10" s="69"/>
      <c r="O10" s="68"/>
      <c r="P10" s="68"/>
    </row>
    <row r="11" spans="1:24" s="70" customFormat="1" ht="33" customHeight="1" x14ac:dyDescent="0.4">
      <c r="A11" s="80"/>
      <c r="B11" s="136"/>
      <c r="C11" s="69"/>
      <c r="D11" s="82" t="s">
        <v>766</v>
      </c>
      <c r="E11" s="556" t="s">
        <v>774</v>
      </c>
      <c r="F11" s="522">
        <v>305945.33</v>
      </c>
      <c r="G11" s="522">
        <v>298767.02</v>
      </c>
      <c r="H11" s="522">
        <v>317345.40999999997</v>
      </c>
      <c r="I11" s="331">
        <f t="shared" ref="I11:I16" si="0">((H11-G11)/G11)</f>
        <v>6.2183536857582052E-2</v>
      </c>
      <c r="J11" s="524"/>
      <c r="K11" s="666"/>
      <c r="L11" s="666"/>
      <c r="M11" s="667"/>
      <c r="N11" s="69"/>
      <c r="O11" s="68"/>
      <c r="P11" s="68"/>
    </row>
    <row r="12" spans="1:24" s="70" customFormat="1" ht="33" customHeight="1" x14ac:dyDescent="0.4">
      <c r="A12" s="80"/>
      <c r="B12" s="136"/>
      <c r="C12" s="69"/>
      <c r="D12" s="82" t="s">
        <v>766</v>
      </c>
      <c r="E12" s="556" t="s">
        <v>775</v>
      </c>
      <c r="F12" s="522">
        <v>101354.55</v>
      </c>
      <c r="G12" s="522">
        <v>87248.06</v>
      </c>
      <c r="H12" s="522">
        <v>111018.69</v>
      </c>
      <c r="I12" s="331">
        <f t="shared" si="0"/>
        <v>0.27244880860388193</v>
      </c>
      <c r="J12" s="524"/>
      <c r="K12" s="666"/>
      <c r="L12" s="666"/>
      <c r="M12" s="667"/>
      <c r="N12" s="69"/>
      <c r="O12" s="68"/>
      <c r="P12" s="68"/>
    </row>
    <row r="13" spans="1:24" s="70" customFormat="1" ht="33" customHeight="1" x14ac:dyDescent="0.4">
      <c r="A13" s="80"/>
      <c r="B13" s="136"/>
      <c r="C13" s="69"/>
      <c r="D13" s="82" t="s">
        <v>766</v>
      </c>
      <c r="E13" s="556" t="s">
        <v>776</v>
      </c>
      <c r="F13" s="522">
        <v>232564.16</v>
      </c>
      <c r="G13" s="522">
        <v>245609.02</v>
      </c>
      <c r="H13" s="522">
        <v>260437.08</v>
      </c>
      <c r="I13" s="231">
        <f t="shared" si="0"/>
        <v>6.0372619865508188E-2</v>
      </c>
      <c r="J13" s="524"/>
      <c r="K13" s="666"/>
      <c r="L13" s="666"/>
      <c r="M13" s="667"/>
      <c r="N13" s="69"/>
      <c r="O13" s="68"/>
      <c r="P13" s="68"/>
    </row>
    <row r="14" spans="1:24" s="70" customFormat="1" ht="33" customHeight="1" x14ac:dyDescent="0.4">
      <c r="A14" s="80"/>
      <c r="B14" s="136"/>
      <c r="C14" s="69"/>
      <c r="D14" s="82" t="s">
        <v>766</v>
      </c>
      <c r="E14" s="557" t="s">
        <v>777</v>
      </c>
      <c r="F14" s="525">
        <v>144165.28</v>
      </c>
      <c r="G14" s="525">
        <v>177650.45</v>
      </c>
      <c r="H14" s="525">
        <v>216319.6</v>
      </c>
      <c r="I14" s="392">
        <f t="shared" si="0"/>
        <v>0.21766986799076496</v>
      </c>
      <c r="J14" s="289"/>
      <c r="K14" s="666"/>
      <c r="L14" s="666"/>
      <c r="M14" s="667"/>
      <c r="N14" s="69"/>
      <c r="O14" s="68"/>
      <c r="P14" s="68"/>
    </row>
    <row r="15" spans="1:24" s="70" customFormat="1" ht="33" customHeight="1" x14ac:dyDescent="0.4">
      <c r="A15" s="80"/>
      <c r="B15" s="136"/>
      <c r="C15" s="69"/>
      <c r="D15" s="82" t="s">
        <v>766</v>
      </c>
      <c r="E15" s="557" t="s">
        <v>778</v>
      </c>
      <c r="F15" s="525">
        <v>16145.92</v>
      </c>
      <c r="G15" s="525">
        <v>92202.62</v>
      </c>
      <c r="H15" s="525">
        <v>88679</v>
      </c>
      <c r="I15" s="331">
        <f t="shared" si="0"/>
        <v>-3.8216050693570265E-2</v>
      </c>
      <c r="J15" s="289"/>
      <c r="K15" s="666"/>
      <c r="L15" s="666"/>
      <c r="M15" s="667"/>
      <c r="N15" s="69"/>
      <c r="O15" s="68"/>
      <c r="P15" s="68"/>
    </row>
    <row r="16" spans="1:24" s="70" customFormat="1" ht="53.4" customHeight="1" x14ac:dyDescent="0.4">
      <c r="A16" s="80"/>
      <c r="B16" s="136"/>
      <c r="C16" s="69"/>
      <c r="D16" s="82" t="s">
        <v>766</v>
      </c>
      <c r="E16" s="532" t="s">
        <v>779</v>
      </c>
      <c r="F16" s="533">
        <f t="shared" ref="F16:G16" si="1">SUM(F10:F15)</f>
        <v>1498216.29</v>
      </c>
      <c r="G16" s="533">
        <f t="shared" si="1"/>
        <v>1652969.96</v>
      </c>
      <c r="H16" s="533">
        <f>SUM(H10:H15)</f>
        <v>1887671.9500000002</v>
      </c>
      <c r="I16" s="360">
        <f t="shared" si="0"/>
        <v>0.14198805524572281</v>
      </c>
      <c r="J16" s="596" t="s">
        <v>780</v>
      </c>
      <c r="K16" s="666"/>
      <c r="L16" s="666"/>
      <c r="M16" s="667"/>
      <c r="N16" s="69"/>
      <c r="O16" s="68"/>
      <c r="P16" s="68"/>
    </row>
    <row r="17" spans="1:16" s="70" customFormat="1" ht="24" customHeight="1" x14ac:dyDescent="0.4">
      <c r="A17" s="80"/>
      <c r="B17" s="136"/>
      <c r="C17" s="71"/>
      <c r="D17" s="264" t="s">
        <v>781</v>
      </c>
      <c r="E17" s="520"/>
      <c r="F17" s="526"/>
      <c r="G17" s="526"/>
      <c r="H17" s="526"/>
      <c r="I17" s="526"/>
      <c r="J17" s="527"/>
      <c r="K17" s="666"/>
      <c r="L17" s="666"/>
      <c r="M17" s="667"/>
      <c r="N17" s="69"/>
      <c r="O17" s="68"/>
      <c r="P17" s="68"/>
    </row>
    <row r="18" spans="1:16" s="70" customFormat="1" ht="57.6" customHeight="1" x14ac:dyDescent="0.4">
      <c r="A18" s="80"/>
      <c r="B18" s="136"/>
      <c r="C18" s="69"/>
      <c r="D18" s="82" t="s">
        <v>782</v>
      </c>
      <c r="E18" s="82" t="s">
        <v>783</v>
      </c>
      <c r="F18" s="111" t="s">
        <v>167</v>
      </c>
      <c r="G18" s="334">
        <v>925020.47</v>
      </c>
      <c r="H18" s="334">
        <v>1149601.8</v>
      </c>
      <c r="I18" s="330">
        <f>((H18-G18)/G18)</f>
        <v>0.24278525425496808</v>
      </c>
      <c r="J18" s="691" t="s">
        <v>784</v>
      </c>
      <c r="K18" s="67"/>
      <c r="L18" s="67"/>
      <c r="M18" s="68"/>
      <c r="N18" s="69"/>
      <c r="O18" s="68"/>
      <c r="P18" s="68"/>
    </row>
    <row r="19" spans="1:16" s="70" customFormat="1" ht="60.6" customHeight="1" x14ac:dyDescent="0.4">
      <c r="A19" s="110"/>
      <c r="B19" s="136"/>
      <c r="D19" s="82" t="s">
        <v>782</v>
      </c>
      <c r="E19" s="82" t="s">
        <v>785</v>
      </c>
      <c r="F19" s="111" t="s">
        <v>167</v>
      </c>
      <c r="G19" s="334">
        <v>2032463.87</v>
      </c>
      <c r="H19" s="334">
        <v>2210787.4500000002</v>
      </c>
      <c r="I19" s="392">
        <f>((H19-G19)/G19)</f>
        <v>8.7737638357133538E-2</v>
      </c>
      <c r="J19" s="692"/>
      <c r="K19" s="661"/>
      <c r="L19" s="661"/>
      <c r="M19" s="664"/>
    </row>
    <row r="20" spans="1:16" s="70" customFormat="1" ht="37.950000000000003" customHeight="1" x14ac:dyDescent="0.4">
      <c r="A20" s="110"/>
      <c r="B20" s="136"/>
      <c r="D20" s="214" t="s">
        <v>782</v>
      </c>
      <c r="E20" s="558" t="s">
        <v>786</v>
      </c>
      <c r="F20" s="559" t="s">
        <v>167</v>
      </c>
      <c r="G20" s="503">
        <v>2957484.34</v>
      </c>
      <c r="H20" s="503">
        <v>3360389.25</v>
      </c>
      <c r="I20" s="531">
        <f>((H20-G20)/G20)</f>
        <v>0.13623230545998433</v>
      </c>
      <c r="J20" s="560"/>
      <c r="K20" s="661"/>
      <c r="L20" s="661"/>
      <c r="M20" s="664"/>
    </row>
    <row r="21" spans="1:16" s="70" customFormat="1" ht="126" customHeight="1" x14ac:dyDescent="0.4">
      <c r="A21" s="110"/>
      <c r="B21" s="136"/>
      <c r="C21" s="690" t="s">
        <v>787</v>
      </c>
      <c r="D21" s="674"/>
      <c r="E21" s="674"/>
      <c r="F21" s="674"/>
      <c r="G21" s="674"/>
      <c r="H21" s="674"/>
      <c r="I21" s="674"/>
      <c r="J21" s="674"/>
      <c r="K21" s="661"/>
      <c r="L21" s="661"/>
      <c r="M21" s="664"/>
    </row>
    <row r="22" spans="1:16" s="70" customFormat="1" ht="29.4" customHeight="1" x14ac:dyDescent="0.4">
      <c r="A22" s="110"/>
      <c r="B22" s="136"/>
      <c r="C22" s="105"/>
      <c r="D22" s="264" t="s">
        <v>788</v>
      </c>
      <c r="E22" s="520"/>
      <c r="F22" s="528"/>
      <c r="G22" s="528"/>
      <c r="H22" s="443"/>
      <c r="I22" s="276"/>
      <c r="J22" s="165"/>
      <c r="K22" s="661"/>
      <c r="L22" s="661"/>
      <c r="M22" s="664"/>
    </row>
    <row r="23" spans="1:16" s="70" customFormat="1" ht="29.4" customHeight="1" x14ac:dyDescent="0.4">
      <c r="A23" s="110"/>
      <c r="B23" s="136"/>
      <c r="C23" s="68"/>
      <c r="D23" s="703" t="s">
        <v>789</v>
      </c>
      <c r="E23" s="703"/>
      <c r="F23" s="703"/>
      <c r="G23" s="703"/>
      <c r="H23" s="703"/>
      <c r="I23" s="703"/>
      <c r="J23" s="703"/>
      <c r="K23" s="112"/>
      <c r="L23" s="112"/>
    </row>
    <row r="24" spans="1:16" s="70" customFormat="1" ht="33" customHeight="1" x14ac:dyDescent="0.4">
      <c r="A24" s="110"/>
      <c r="B24" s="136"/>
      <c r="D24" s="82" t="s">
        <v>790</v>
      </c>
      <c r="E24" s="214" t="s">
        <v>791</v>
      </c>
      <c r="F24" s="468">
        <v>14853620.9</v>
      </c>
      <c r="G24" s="468">
        <v>18072791.850000001</v>
      </c>
      <c r="H24" s="529">
        <v>20589217.68</v>
      </c>
      <c r="I24" s="530">
        <f>((H24-G24)/G24)</f>
        <v>0.13923835624765402</v>
      </c>
      <c r="J24" s="148" t="s">
        <v>792</v>
      </c>
      <c r="K24" s="661"/>
      <c r="L24" s="112"/>
      <c r="M24" s="664"/>
    </row>
    <row r="25" spans="1:16" s="70" customFormat="1" ht="33" customHeight="1" x14ac:dyDescent="0.4">
      <c r="A25" s="110"/>
      <c r="B25" s="136"/>
      <c r="D25" s="82" t="s">
        <v>793</v>
      </c>
      <c r="E25" s="82" t="s">
        <v>794</v>
      </c>
      <c r="F25" s="336">
        <v>9892634.1600000001</v>
      </c>
      <c r="G25" s="336">
        <v>13353346.369999999</v>
      </c>
      <c r="H25" s="334">
        <v>16293358.6</v>
      </c>
      <c r="I25" s="231">
        <f>((H25-G25)/G25)</f>
        <v>0.22017044630888286</v>
      </c>
      <c r="J25" s="81"/>
      <c r="K25" s="661"/>
      <c r="L25" s="112"/>
      <c r="M25" s="664"/>
    </row>
    <row r="26" spans="1:16" s="70" customFormat="1" ht="33" customHeight="1" x14ac:dyDescent="0.4">
      <c r="A26" s="110"/>
      <c r="B26" s="136"/>
      <c r="D26" s="82" t="s">
        <v>793</v>
      </c>
      <c r="E26" s="82" t="s">
        <v>795</v>
      </c>
      <c r="F26" s="336">
        <v>4609942.74</v>
      </c>
      <c r="G26" s="336">
        <v>3768933.18</v>
      </c>
      <c r="H26" s="334">
        <v>3440826.08</v>
      </c>
      <c r="I26" s="231">
        <f t="shared" ref="I26:I27" si="2">((H26-G26)/G26)</f>
        <v>-8.7055695691585611E-2</v>
      </c>
      <c r="J26" s="81"/>
      <c r="K26" s="661"/>
      <c r="L26" s="112"/>
      <c r="M26" s="664"/>
    </row>
    <row r="27" spans="1:16" s="70" customFormat="1" ht="33" customHeight="1" x14ac:dyDescent="0.4">
      <c r="A27" s="110"/>
      <c r="B27" s="136"/>
      <c r="D27" s="82" t="s">
        <v>793</v>
      </c>
      <c r="E27" s="82" t="s">
        <v>796</v>
      </c>
      <c r="F27" s="336">
        <v>351044</v>
      </c>
      <c r="G27" s="336">
        <v>950512.3</v>
      </c>
      <c r="H27" s="334">
        <v>855033</v>
      </c>
      <c r="I27" s="231">
        <f t="shared" si="2"/>
        <v>-0.10045035713898709</v>
      </c>
      <c r="J27" s="81"/>
      <c r="K27" s="661"/>
      <c r="L27" s="112"/>
      <c r="M27" s="664"/>
    </row>
    <row r="28" spans="1:16" s="70" customFormat="1" ht="63.6" customHeight="1" x14ac:dyDescent="0.4">
      <c r="A28" s="110"/>
      <c r="B28" s="136"/>
      <c r="D28" s="82" t="s">
        <v>793</v>
      </c>
      <c r="E28" s="499" t="s">
        <v>797</v>
      </c>
      <c r="F28" s="529">
        <v>587403.80000000005</v>
      </c>
      <c r="G28" s="529">
        <v>614916</v>
      </c>
      <c r="H28" s="468">
        <v>1802239.03</v>
      </c>
      <c r="I28" s="531">
        <f>((H28-G28)/G28)</f>
        <v>1.930870281469339</v>
      </c>
      <c r="J28" s="691" t="s">
        <v>798</v>
      </c>
      <c r="K28" s="661"/>
      <c r="L28" s="112"/>
      <c r="M28" s="664"/>
    </row>
    <row r="29" spans="1:16" s="70" customFormat="1" ht="51.6" customHeight="1" x14ac:dyDescent="0.4">
      <c r="A29" s="110"/>
      <c r="B29" s="136"/>
      <c r="D29" s="82" t="s">
        <v>793</v>
      </c>
      <c r="E29" s="82" t="s">
        <v>799</v>
      </c>
      <c r="F29" s="334">
        <v>587403.80000000005</v>
      </c>
      <c r="G29" s="334">
        <v>143103</v>
      </c>
      <c r="H29" s="336">
        <v>1236095.03</v>
      </c>
      <c r="I29" s="331">
        <f t="shared" ref="I29:I115" si="3">((H29-G29)/G29)</f>
        <v>7.6377995569624675</v>
      </c>
      <c r="J29" s="692"/>
      <c r="K29" s="661"/>
      <c r="L29" s="112"/>
      <c r="M29" s="664"/>
    </row>
    <row r="30" spans="1:16" s="70" customFormat="1" ht="51.6" customHeight="1" x14ac:dyDescent="0.4">
      <c r="A30" s="110"/>
      <c r="B30" s="136"/>
      <c r="D30" s="82" t="s">
        <v>793</v>
      </c>
      <c r="E30" s="82" t="s">
        <v>800</v>
      </c>
      <c r="F30" s="334" t="s">
        <v>167</v>
      </c>
      <c r="G30" s="334">
        <v>471813</v>
      </c>
      <c r="H30" s="336">
        <v>564186</v>
      </c>
      <c r="I30" s="331">
        <f t="shared" si="3"/>
        <v>0.19578307507423492</v>
      </c>
      <c r="J30" s="692"/>
      <c r="K30" s="112"/>
      <c r="L30" s="112"/>
    </row>
    <row r="31" spans="1:16" s="70" customFormat="1" ht="51.6" customHeight="1" x14ac:dyDescent="0.4">
      <c r="A31" s="110"/>
      <c r="B31" s="136"/>
      <c r="D31" s="82" t="s">
        <v>793</v>
      </c>
      <c r="E31" s="82" t="s">
        <v>801</v>
      </c>
      <c r="F31" s="334" t="s">
        <v>167</v>
      </c>
      <c r="G31" s="334" t="s">
        <v>167</v>
      </c>
      <c r="H31" s="336">
        <v>1958</v>
      </c>
      <c r="I31" s="332" t="s">
        <v>167</v>
      </c>
      <c r="J31" s="693"/>
      <c r="K31" s="112"/>
      <c r="L31" s="112"/>
    </row>
    <row r="32" spans="1:16" s="70" customFormat="1" ht="31.2" customHeight="1" x14ac:dyDescent="0.4">
      <c r="A32" s="110"/>
      <c r="B32" s="136"/>
      <c r="D32" s="703" t="s">
        <v>802</v>
      </c>
      <c r="E32" s="703"/>
      <c r="F32" s="703"/>
      <c r="G32" s="703"/>
      <c r="H32" s="703"/>
      <c r="I32" s="703"/>
      <c r="J32" s="703"/>
      <c r="K32" s="112"/>
      <c r="L32" s="112"/>
    </row>
    <row r="33" spans="1:12" s="70" customFormat="1" ht="54" customHeight="1" x14ac:dyDescent="0.4">
      <c r="A33" s="110"/>
      <c r="B33" s="136"/>
      <c r="D33" s="214" t="s">
        <v>793</v>
      </c>
      <c r="E33" s="532" t="s">
        <v>803</v>
      </c>
      <c r="F33" s="533">
        <v>6465680.9100000001</v>
      </c>
      <c r="G33" s="533">
        <v>7652945.8200000003</v>
      </c>
      <c r="H33" s="533">
        <f>SUM(H34:H36)</f>
        <v>9757983.1099999994</v>
      </c>
      <c r="I33" s="534">
        <f t="shared" si="3"/>
        <v>0.2750623537015971</v>
      </c>
      <c r="J33" s="148" t="s">
        <v>792</v>
      </c>
      <c r="K33" s="112"/>
      <c r="L33" s="112"/>
    </row>
    <row r="34" spans="1:12" s="70" customFormat="1" ht="51.6" customHeight="1" x14ac:dyDescent="0.4">
      <c r="A34" s="110"/>
      <c r="B34" s="136"/>
      <c r="D34" s="82" t="s">
        <v>793</v>
      </c>
      <c r="E34" s="82" t="s">
        <v>804</v>
      </c>
      <c r="F34" s="334" t="s">
        <v>805</v>
      </c>
      <c r="G34" s="334">
        <v>6256550.3399999999</v>
      </c>
      <c r="H34" s="336">
        <v>7517605.3600000003</v>
      </c>
      <c r="I34" s="392">
        <f t="shared" si="3"/>
        <v>0.20155755991248053</v>
      </c>
      <c r="J34" s="81"/>
      <c r="K34" s="112"/>
      <c r="L34" s="112"/>
    </row>
    <row r="35" spans="1:12" s="70" customFormat="1" ht="51.6" customHeight="1" x14ac:dyDescent="0.4">
      <c r="A35" s="110"/>
      <c r="B35" s="136"/>
      <c r="D35" s="82" t="s">
        <v>793</v>
      </c>
      <c r="E35" s="82" t="s">
        <v>806</v>
      </c>
      <c r="F35" s="334">
        <v>2487198.7400000002</v>
      </c>
      <c r="G35" s="334">
        <v>1393998.48</v>
      </c>
      <c r="H35" s="336">
        <v>2237164.75</v>
      </c>
      <c r="I35" s="331">
        <f>((H35-G35)/G35)</f>
        <v>0.60485451174953941</v>
      </c>
      <c r="J35" s="81"/>
      <c r="K35" s="112"/>
      <c r="L35" s="112"/>
    </row>
    <row r="36" spans="1:12" s="70" customFormat="1" ht="51.6" customHeight="1" x14ac:dyDescent="0.4">
      <c r="A36" s="110"/>
      <c r="B36" s="136"/>
      <c r="D36" s="82" t="s">
        <v>793</v>
      </c>
      <c r="E36" s="82" t="s">
        <v>807</v>
      </c>
      <c r="F36" s="334" t="s">
        <v>167</v>
      </c>
      <c r="G36" s="334">
        <v>2397</v>
      </c>
      <c r="H36" s="336">
        <v>3213</v>
      </c>
      <c r="I36" s="331">
        <f t="shared" si="3"/>
        <v>0.34042553191489361</v>
      </c>
      <c r="J36" s="81"/>
      <c r="K36" s="112"/>
      <c r="L36" s="112"/>
    </row>
    <row r="37" spans="1:12" s="70" customFormat="1" ht="51.6" customHeight="1" x14ac:dyDescent="0.4">
      <c r="A37" s="110"/>
      <c r="B37" s="136"/>
      <c r="D37" s="214" t="s">
        <v>793</v>
      </c>
      <c r="E37" s="532" t="s">
        <v>808</v>
      </c>
      <c r="F37" s="529">
        <v>74137</v>
      </c>
      <c r="G37" s="529">
        <v>568559</v>
      </c>
      <c r="H37" s="468">
        <f>SUM(H39+H40)</f>
        <v>516531</v>
      </c>
      <c r="I37" s="530">
        <f t="shared" si="3"/>
        <v>-9.150853297546957E-2</v>
      </c>
      <c r="J37" s="148" t="s">
        <v>809</v>
      </c>
      <c r="K37" s="112"/>
      <c r="L37" s="112"/>
    </row>
    <row r="38" spans="1:12" s="70" customFormat="1" ht="51.6" customHeight="1" x14ac:dyDescent="0.4">
      <c r="A38" s="110"/>
      <c r="B38" s="136"/>
      <c r="D38" s="82" t="s">
        <v>793</v>
      </c>
      <c r="E38" s="82" t="s">
        <v>810</v>
      </c>
      <c r="F38" s="334">
        <v>16879</v>
      </c>
      <c r="G38" s="334" t="s">
        <v>167</v>
      </c>
      <c r="H38" s="336" t="s">
        <v>167</v>
      </c>
      <c r="I38" s="378" t="s">
        <v>167</v>
      </c>
      <c r="J38" s="81"/>
      <c r="K38" s="112"/>
      <c r="L38" s="112"/>
    </row>
    <row r="39" spans="1:12" s="70" customFormat="1" ht="51.6" customHeight="1" x14ac:dyDescent="0.4">
      <c r="A39" s="110"/>
      <c r="B39" s="136"/>
      <c r="D39" s="82" t="s">
        <v>793</v>
      </c>
      <c r="E39" s="82" t="s">
        <v>811</v>
      </c>
      <c r="F39" s="334" t="s">
        <v>167</v>
      </c>
      <c r="G39" s="334">
        <v>49878</v>
      </c>
      <c r="H39" s="336">
        <v>1815</v>
      </c>
      <c r="I39" s="331">
        <f t="shared" si="3"/>
        <v>-0.96361121135570793</v>
      </c>
      <c r="J39" s="81"/>
      <c r="K39" s="112"/>
      <c r="L39" s="112"/>
    </row>
    <row r="40" spans="1:12" s="70" customFormat="1" ht="51.6" customHeight="1" x14ac:dyDescent="0.4">
      <c r="A40" s="110"/>
      <c r="B40" s="136"/>
      <c r="D40" s="82" t="s">
        <v>793</v>
      </c>
      <c r="E40" s="82" t="s">
        <v>812</v>
      </c>
      <c r="F40" s="334">
        <v>57258</v>
      </c>
      <c r="G40" s="334">
        <v>518681</v>
      </c>
      <c r="H40" s="336">
        <v>514716</v>
      </c>
      <c r="I40" s="331">
        <f t="shared" si="3"/>
        <v>-7.6443902899855599E-3</v>
      </c>
      <c r="J40" s="81"/>
      <c r="K40" s="112"/>
      <c r="L40" s="112"/>
    </row>
    <row r="41" spans="1:12" s="70" customFormat="1" ht="51.6" customHeight="1" x14ac:dyDescent="0.4">
      <c r="A41" s="110"/>
      <c r="B41" s="136"/>
      <c r="D41" s="214" t="s">
        <v>793</v>
      </c>
      <c r="E41" s="532" t="s">
        <v>813</v>
      </c>
      <c r="F41" s="529">
        <v>4824302</v>
      </c>
      <c r="G41" s="529">
        <v>5318951</v>
      </c>
      <c r="H41" s="468">
        <f>SUM(H42+H43)</f>
        <v>5509224.4800000004</v>
      </c>
      <c r="I41" s="530">
        <f t="shared" si="3"/>
        <v>3.5772745415402485E-2</v>
      </c>
      <c r="J41" s="148" t="s">
        <v>814</v>
      </c>
      <c r="K41" s="112"/>
      <c r="L41" s="112"/>
    </row>
    <row r="42" spans="1:12" s="70" customFormat="1" ht="51.6" customHeight="1" x14ac:dyDescent="0.4">
      <c r="A42" s="110"/>
      <c r="B42" s="136"/>
      <c r="D42" s="82" t="s">
        <v>793</v>
      </c>
      <c r="E42" s="82" t="s">
        <v>815</v>
      </c>
      <c r="F42" s="334">
        <v>3605789</v>
      </c>
      <c r="G42" s="334">
        <v>4023307</v>
      </c>
      <c r="H42" s="336">
        <v>4892449.78</v>
      </c>
      <c r="I42" s="331">
        <f t="shared" si="3"/>
        <v>0.21602695991133669</v>
      </c>
      <c r="J42" s="81"/>
      <c r="K42" s="112"/>
      <c r="L42" s="112"/>
    </row>
    <row r="43" spans="1:12" s="70" customFormat="1" ht="51.6" customHeight="1" x14ac:dyDescent="0.4">
      <c r="A43" s="110"/>
      <c r="B43" s="136"/>
      <c r="D43" s="82" t="s">
        <v>793</v>
      </c>
      <c r="E43" s="82" t="s">
        <v>816</v>
      </c>
      <c r="F43" s="334">
        <v>1218513</v>
      </c>
      <c r="G43" s="334">
        <v>1295644</v>
      </c>
      <c r="H43" s="336">
        <v>616774.69999999995</v>
      </c>
      <c r="I43" s="331">
        <f t="shared" si="3"/>
        <v>-0.52396283238296948</v>
      </c>
      <c r="J43" s="81"/>
      <c r="K43" s="112"/>
      <c r="L43" s="112"/>
    </row>
    <row r="44" spans="1:12" s="70" customFormat="1" ht="51.6" customHeight="1" x14ac:dyDescent="0.4">
      <c r="A44" s="110"/>
      <c r="B44" s="136"/>
      <c r="D44" s="82" t="s">
        <v>793</v>
      </c>
      <c r="E44" s="82" t="s">
        <v>817</v>
      </c>
      <c r="F44" s="334">
        <v>0</v>
      </c>
      <c r="G44" s="334">
        <v>0</v>
      </c>
      <c r="H44" s="336">
        <v>0</v>
      </c>
      <c r="I44" s="378" t="s">
        <v>167</v>
      </c>
      <c r="J44" s="81"/>
      <c r="K44" s="112"/>
      <c r="L44" s="112"/>
    </row>
    <row r="45" spans="1:12" s="70" customFormat="1" ht="51.6" customHeight="1" x14ac:dyDescent="0.4">
      <c r="A45" s="110"/>
      <c r="B45" s="136"/>
      <c r="D45" s="214" t="s">
        <v>793</v>
      </c>
      <c r="E45" s="532" t="s">
        <v>818</v>
      </c>
      <c r="F45" s="529">
        <v>552324</v>
      </c>
      <c r="G45" s="529">
        <v>486785.59</v>
      </c>
      <c r="H45" s="468">
        <f>SUM(H46+H48)</f>
        <v>624328</v>
      </c>
      <c r="I45" s="530">
        <f t="shared" si="3"/>
        <v>0.28255234506839033</v>
      </c>
      <c r="J45" s="148" t="s">
        <v>819</v>
      </c>
      <c r="K45" s="112"/>
      <c r="L45" s="112"/>
    </row>
    <row r="46" spans="1:12" s="70" customFormat="1" ht="51.6" customHeight="1" x14ac:dyDescent="0.4">
      <c r="A46" s="110"/>
      <c r="B46" s="136"/>
      <c r="D46" s="82" t="s">
        <v>793</v>
      </c>
      <c r="E46" s="82" t="s">
        <v>820</v>
      </c>
      <c r="F46" s="334">
        <v>286543</v>
      </c>
      <c r="G46" s="334">
        <v>221125.29</v>
      </c>
      <c r="H46" s="336">
        <v>288252</v>
      </c>
      <c r="I46" s="331">
        <f t="shared" si="3"/>
        <v>0.30356866914679903</v>
      </c>
      <c r="J46" s="81"/>
      <c r="K46" s="112"/>
      <c r="L46" s="112"/>
    </row>
    <row r="47" spans="1:12" s="70" customFormat="1" ht="51.6" customHeight="1" x14ac:dyDescent="0.4">
      <c r="A47" s="110"/>
      <c r="B47" s="136"/>
      <c r="D47" s="82" t="s">
        <v>793</v>
      </c>
      <c r="E47" s="82" t="s">
        <v>821</v>
      </c>
      <c r="F47" s="334">
        <v>0</v>
      </c>
      <c r="G47" s="336" t="s">
        <v>167</v>
      </c>
      <c r="H47" s="336" t="s">
        <v>167</v>
      </c>
      <c r="I47" s="378" t="s">
        <v>167</v>
      </c>
      <c r="J47" s="81"/>
      <c r="K47" s="112"/>
      <c r="L47" s="112"/>
    </row>
    <row r="48" spans="1:12" s="70" customFormat="1" ht="51.6" customHeight="1" x14ac:dyDescent="0.4">
      <c r="A48" s="110"/>
      <c r="B48" s="136"/>
      <c r="D48" s="82" t="s">
        <v>793</v>
      </c>
      <c r="E48" s="82" t="s">
        <v>822</v>
      </c>
      <c r="F48" s="334">
        <v>265781</v>
      </c>
      <c r="G48" s="334">
        <v>265660.3</v>
      </c>
      <c r="H48" s="336">
        <v>336076</v>
      </c>
      <c r="I48" s="331">
        <f t="shared" si="3"/>
        <v>0.26505917519478828</v>
      </c>
      <c r="J48" s="81"/>
      <c r="K48" s="112"/>
      <c r="L48" s="112"/>
    </row>
    <row r="49" spans="1:12" s="70" customFormat="1" ht="51.6" customHeight="1" x14ac:dyDescent="0.4">
      <c r="A49" s="110"/>
      <c r="B49" s="136"/>
      <c r="D49" s="214" t="s">
        <v>793</v>
      </c>
      <c r="E49" s="532" t="s">
        <v>823</v>
      </c>
      <c r="F49" s="529">
        <v>1394242</v>
      </c>
      <c r="G49" s="529">
        <v>1840757.76</v>
      </c>
      <c r="H49" s="468">
        <f>SUM(H50+H51)</f>
        <v>2142583.1</v>
      </c>
      <c r="I49" s="530">
        <f t="shared" si="3"/>
        <v>0.16396798457609113</v>
      </c>
      <c r="J49" s="81"/>
      <c r="K49" s="112"/>
      <c r="L49" s="112"/>
    </row>
    <row r="50" spans="1:12" s="70" customFormat="1" ht="51.6" customHeight="1" x14ac:dyDescent="0.4">
      <c r="A50" s="110"/>
      <c r="B50" s="136"/>
      <c r="D50" s="82" t="s">
        <v>793</v>
      </c>
      <c r="E50" s="82" t="s">
        <v>824</v>
      </c>
      <c r="F50" s="334">
        <v>483433</v>
      </c>
      <c r="G50" s="334">
        <v>827983.06</v>
      </c>
      <c r="H50" s="336">
        <v>1557511.46</v>
      </c>
      <c r="I50" s="331">
        <f t="shared" si="3"/>
        <v>0.88109097304478656</v>
      </c>
      <c r="J50" s="81"/>
      <c r="K50" s="112"/>
      <c r="L50" s="112"/>
    </row>
    <row r="51" spans="1:12" s="70" customFormat="1" ht="51.6" customHeight="1" x14ac:dyDescent="0.4">
      <c r="A51" s="110"/>
      <c r="B51" s="136"/>
      <c r="D51" s="82" t="s">
        <v>793</v>
      </c>
      <c r="E51" s="82" t="s">
        <v>825</v>
      </c>
      <c r="F51" s="334">
        <v>887352</v>
      </c>
      <c r="G51" s="334">
        <v>1012774.7</v>
      </c>
      <c r="H51" s="336">
        <v>585071.64</v>
      </c>
      <c r="I51" s="331">
        <f t="shared" si="3"/>
        <v>-0.42230819944455561</v>
      </c>
      <c r="J51" s="81"/>
      <c r="K51" s="112"/>
      <c r="L51" s="112"/>
    </row>
    <row r="52" spans="1:12" s="70" customFormat="1" ht="51.6" customHeight="1" x14ac:dyDescent="0.4">
      <c r="A52" s="110"/>
      <c r="B52" s="136"/>
      <c r="D52" s="82" t="s">
        <v>793</v>
      </c>
      <c r="E52" s="82" t="s">
        <v>826</v>
      </c>
      <c r="F52" s="334">
        <v>23457</v>
      </c>
      <c r="G52" s="336" t="s">
        <v>167</v>
      </c>
      <c r="H52" s="336" t="s">
        <v>167</v>
      </c>
      <c r="I52" s="378" t="s">
        <v>167</v>
      </c>
      <c r="J52" s="81"/>
      <c r="K52" s="112"/>
      <c r="L52" s="112"/>
    </row>
    <row r="53" spans="1:12" s="70" customFormat="1" ht="51.6" customHeight="1" x14ac:dyDescent="0.4">
      <c r="A53" s="110"/>
      <c r="B53" s="136"/>
      <c r="D53" s="214" t="s">
        <v>793</v>
      </c>
      <c r="E53" s="532" t="s">
        <v>827</v>
      </c>
      <c r="F53" s="529">
        <v>1543201</v>
      </c>
      <c r="G53" s="529">
        <v>2204792.6800000002</v>
      </c>
      <c r="H53" s="468">
        <f>SUM(H54+H56)</f>
        <v>2038568</v>
      </c>
      <c r="I53" s="530">
        <f t="shared" si="3"/>
        <v>-7.5392431001721286E-2</v>
      </c>
      <c r="J53" s="82"/>
      <c r="K53" s="112"/>
      <c r="L53" s="112"/>
    </row>
    <row r="54" spans="1:12" s="70" customFormat="1" ht="51.6" customHeight="1" x14ac:dyDescent="0.4">
      <c r="A54" s="110"/>
      <c r="B54" s="136"/>
      <c r="D54" s="82" t="s">
        <v>793</v>
      </c>
      <c r="E54" s="82" t="s">
        <v>828</v>
      </c>
      <c r="F54" s="334">
        <v>1538387</v>
      </c>
      <c r="G54" s="334">
        <v>2024380.68</v>
      </c>
      <c r="H54" s="336">
        <v>2037540</v>
      </c>
      <c r="I54" s="331">
        <f t="shared" si="3"/>
        <v>6.5004176981179572E-3</v>
      </c>
      <c r="J54" s="81"/>
      <c r="K54" s="112"/>
      <c r="L54" s="112"/>
    </row>
    <row r="55" spans="1:12" s="70" customFormat="1" ht="51.6" customHeight="1" x14ac:dyDescent="0.4">
      <c r="A55" s="110"/>
      <c r="B55" s="136"/>
      <c r="D55" s="82" t="s">
        <v>793</v>
      </c>
      <c r="E55" s="82" t="s">
        <v>829</v>
      </c>
      <c r="F55" s="334">
        <v>0</v>
      </c>
      <c r="G55" s="334">
        <v>16638</v>
      </c>
      <c r="H55" s="336" t="s">
        <v>167</v>
      </c>
      <c r="I55" s="378" t="s">
        <v>167</v>
      </c>
      <c r="J55" s="81"/>
      <c r="K55" s="112"/>
      <c r="L55" s="112"/>
    </row>
    <row r="56" spans="1:12" s="70" customFormat="1" ht="51.6" customHeight="1" x14ac:dyDescent="0.4">
      <c r="A56" s="110"/>
      <c r="B56" s="136"/>
      <c r="D56" s="82" t="s">
        <v>793</v>
      </c>
      <c r="E56" s="82" t="s">
        <v>830</v>
      </c>
      <c r="F56" s="334">
        <v>4814</v>
      </c>
      <c r="G56" s="334">
        <v>163774</v>
      </c>
      <c r="H56" s="336">
        <v>1028</v>
      </c>
      <c r="I56" s="360">
        <f t="shared" si="3"/>
        <v>-0.99372305738395594</v>
      </c>
      <c r="J56" s="81"/>
      <c r="K56" s="112"/>
      <c r="L56" s="112"/>
    </row>
    <row r="57" spans="1:12" s="70" customFormat="1" ht="25.2" customHeight="1" x14ac:dyDescent="0.4">
      <c r="A57" s="110"/>
      <c r="B57" s="136"/>
      <c r="D57" s="703" t="s">
        <v>831</v>
      </c>
      <c r="E57" s="703"/>
      <c r="F57" s="703"/>
      <c r="G57" s="703"/>
      <c r="H57" s="703"/>
      <c r="I57" s="703"/>
      <c r="J57" s="703"/>
      <c r="K57" s="112"/>
      <c r="L57" s="112"/>
    </row>
    <row r="58" spans="1:12" s="70" customFormat="1" ht="41.4" customHeight="1" x14ac:dyDescent="0.4">
      <c r="A58" s="110"/>
      <c r="B58" s="136"/>
      <c r="D58" s="467" t="s">
        <v>832</v>
      </c>
      <c r="E58" s="214" t="s">
        <v>833</v>
      </c>
      <c r="F58" s="529">
        <v>12466980.609999999</v>
      </c>
      <c r="G58" s="503">
        <v>13907354.6</v>
      </c>
      <c r="H58" s="503">
        <v>17071956.84</v>
      </c>
      <c r="I58" s="530">
        <f t="shared" si="3"/>
        <v>0.22754882801363246</v>
      </c>
      <c r="J58" s="148" t="s">
        <v>834</v>
      </c>
      <c r="K58" s="112"/>
      <c r="L58" s="112"/>
    </row>
    <row r="59" spans="1:12" s="70" customFormat="1" ht="41.4" customHeight="1" x14ac:dyDescent="0.4">
      <c r="A59" s="110"/>
      <c r="B59" s="136"/>
      <c r="D59" s="147" t="s">
        <v>832</v>
      </c>
      <c r="E59" s="82" t="s">
        <v>835</v>
      </c>
      <c r="F59" s="336">
        <v>8993702.0199999996</v>
      </c>
      <c r="G59" s="506">
        <v>10469966.869999999</v>
      </c>
      <c r="H59" s="507">
        <v>15222048.1</v>
      </c>
      <c r="I59" s="331">
        <f t="shared" si="3"/>
        <v>0.45387738939426087</v>
      </c>
      <c r="J59" s="81"/>
      <c r="K59" s="112"/>
      <c r="L59" s="112"/>
    </row>
    <row r="60" spans="1:12" s="70" customFormat="1" ht="22.95" customHeight="1" x14ac:dyDescent="0.4">
      <c r="A60" s="110"/>
      <c r="B60" s="136"/>
      <c r="D60" s="147" t="s">
        <v>832</v>
      </c>
      <c r="E60" s="82" t="s">
        <v>836</v>
      </c>
      <c r="F60" s="442">
        <v>0</v>
      </c>
      <c r="G60" s="535">
        <v>0</v>
      </c>
      <c r="H60" s="334">
        <v>0</v>
      </c>
      <c r="I60" s="378" t="s">
        <v>167</v>
      </c>
      <c r="J60" s="81"/>
      <c r="K60" s="112"/>
      <c r="L60" s="112"/>
    </row>
    <row r="61" spans="1:12" s="70" customFormat="1" ht="41.4" customHeight="1" x14ac:dyDescent="0.4">
      <c r="A61" s="110"/>
      <c r="B61" s="136"/>
      <c r="D61" s="147" t="s">
        <v>832</v>
      </c>
      <c r="E61" s="117" t="s">
        <v>837</v>
      </c>
      <c r="F61" s="336">
        <v>1530247</v>
      </c>
      <c r="G61" s="506">
        <v>824453.6</v>
      </c>
      <c r="H61" s="507">
        <v>1849908.74</v>
      </c>
      <c r="I61" s="231">
        <f>((H61-G61)/G61)</f>
        <v>1.2437996995828511</v>
      </c>
      <c r="J61" s="81"/>
      <c r="K61" s="112"/>
      <c r="L61" s="112"/>
    </row>
    <row r="62" spans="1:12" s="70" customFormat="1" ht="32.4" customHeight="1" x14ac:dyDescent="0.4">
      <c r="A62" s="110"/>
      <c r="B62" s="136"/>
      <c r="D62" s="147" t="s">
        <v>832</v>
      </c>
      <c r="E62" s="214" t="s">
        <v>838</v>
      </c>
      <c r="F62" s="529">
        <v>456006.8</v>
      </c>
      <c r="G62" s="529">
        <v>378774</v>
      </c>
      <c r="H62" s="468">
        <v>1396127.78</v>
      </c>
      <c r="I62" s="536">
        <f>((H62-G62)/G62)</f>
        <v>2.6859123910300076</v>
      </c>
      <c r="J62" s="683" t="s">
        <v>839</v>
      </c>
      <c r="K62" s="112"/>
      <c r="L62" s="112"/>
    </row>
    <row r="63" spans="1:12" s="70" customFormat="1" ht="43.95" customHeight="1" x14ac:dyDescent="0.4">
      <c r="A63" s="110"/>
      <c r="B63" s="136"/>
      <c r="D63" s="147" t="s">
        <v>832</v>
      </c>
      <c r="E63" s="82" t="s">
        <v>840</v>
      </c>
      <c r="F63" s="334">
        <v>456006.8</v>
      </c>
      <c r="G63" s="334" t="s">
        <v>167</v>
      </c>
      <c r="H63" s="336">
        <v>513220.48</v>
      </c>
      <c r="I63" s="175" t="s">
        <v>167</v>
      </c>
      <c r="J63" s="684"/>
      <c r="K63" s="112"/>
      <c r="L63" s="112"/>
    </row>
    <row r="64" spans="1:12" s="70" customFormat="1" ht="60.6" customHeight="1" x14ac:dyDescent="0.4">
      <c r="A64" s="537"/>
      <c r="B64" s="136"/>
      <c r="D64" s="296" t="s">
        <v>832</v>
      </c>
      <c r="E64" s="337" t="s">
        <v>841</v>
      </c>
      <c r="F64" s="334" t="s">
        <v>167</v>
      </c>
      <c r="G64" s="336">
        <v>378774</v>
      </c>
      <c r="H64" s="586">
        <v>882907.3</v>
      </c>
      <c r="I64" s="539">
        <f>((H64-G64)/G64)</f>
        <v>1.3309606783992567</v>
      </c>
      <c r="J64" s="685"/>
      <c r="K64" s="112"/>
      <c r="L64" s="112"/>
    </row>
    <row r="65" spans="1:12" s="70" customFormat="1" ht="30" customHeight="1" x14ac:dyDescent="0.4">
      <c r="A65" s="537"/>
      <c r="B65" s="136"/>
      <c r="D65" s="703" t="s">
        <v>842</v>
      </c>
      <c r="E65" s="703"/>
      <c r="F65" s="703"/>
      <c r="G65" s="703"/>
      <c r="H65" s="703"/>
      <c r="I65" s="703"/>
      <c r="J65" s="703"/>
      <c r="K65" s="112"/>
      <c r="L65" s="112"/>
    </row>
    <row r="66" spans="1:12" s="70" customFormat="1" ht="30" customHeight="1" x14ac:dyDescent="0.4">
      <c r="A66" s="537"/>
      <c r="B66" s="136"/>
      <c r="D66" s="467" t="s">
        <v>832</v>
      </c>
      <c r="E66" s="540" t="s">
        <v>843</v>
      </c>
      <c r="F66" s="541">
        <v>5335987.5999999996</v>
      </c>
      <c r="G66" s="542">
        <v>6502670.2199999997</v>
      </c>
      <c r="H66" s="542">
        <f>SUM(H67+H69)</f>
        <v>8244867.8199999994</v>
      </c>
      <c r="I66" s="392">
        <f t="shared" si="3"/>
        <v>0.26792033750098426</v>
      </c>
      <c r="J66" s="298" t="s">
        <v>844</v>
      </c>
      <c r="K66" s="112"/>
      <c r="L66" s="112"/>
    </row>
    <row r="67" spans="1:12" s="70" customFormat="1" ht="30" customHeight="1" x14ac:dyDescent="0.4">
      <c r="A67" s="537"/>
      <c r="B67" s="136"/>
      <c r="D67" s="147" t="s">
        <v>832</v>
      </c>
      <c r="E67" s="298" t="s">
        <v>845</v>
      </c>
      <c r="F67" s="513">
        <v>3024654.02</v>
      </c>
      <c r="G67" s="511">
        <v>3509044.49</v>
      </c>
      <c r="H67" s="511">
        <v>7750746.2699999996</v>
      </c>
      <c r="I67" s="392">
        <f t="shared" si="3"/>
        <v>1.2087911088297427</v>
      </c>
      <c r="J67" s="297"/>
      <c r="K67" s="112"/>
      <c r="L67" s="112"/>
    </row>
    <row r="68" spans="1:12" s="70" customFormat="1" ht="30" customHeight="1" x14ac:dyDescent="0.4">
      <c r="A68" s="537"/>
      <c r="B68" s="136"/>
      <c r="D68" s="147" t="s">
        <v>832</v>
      </c>
      <c r="E68" s="298" t="s">
        <v>846</v>
      </c>
      <c r="F68" s="513">
        <v>1943031.59</v>
      </c>
      <c r="G68" s="511">
        <v>2612934.13</v>
      </c>
      <c r="H68" s="511" t="s">
        <v>167</v>
      </c>
      <c r="I68" s="379" t="s">
        <v>167</v>
      </c>
      <c r="J68" s="297"/>
      <c r="K68" s="112"/>
      <c r="L68" s="112"/>
    </row>
    <row r="69" spans="1:12" s="70" customFormat="1" ht="30" customHeight="1" x14ac:dyDescent="0.4">
      <c r="A69" s="537"/>
      <c r="B69" s="136"/>
      <c r="D69" s="296" t="s">
        <v>832</v>
      </c>
      <c r="E69" s="310" t="s">
        <v>847</v>
      </c>
      <c r="F69" s="440">
        <v>368302</v>
      </c>
      <c r="G69" s="508">
        <v>380691.6</v>
      </c>
      <c r="H69" s="508">
        <v>494121.55</v>
      </c>
      <c r="I69" s="392">
        <f t="shared" si="3"/>
        <v>0.29795758561523294</v>
      </c>
      <c r="J69" s="510"/>
      <c r="K69" s="112"/>
      <c r="L69" s="112"/>
    </row>
    <row r="70" spans="1:12" s="70" customFormat="1" ht="30" customHeight="1" x14ac:dyDescent="0.4">
      <c r="A70" s="537"/>
      <c r="B70" s="136"/>
      <c r="D70" s="467" t="s">
        <v>832</v>
      </c>
      <c r="E70" s="540" t="s">
        <v>848</v>
      </c>
      <c r="F70" s="541">
        <v>64035</v>
      </c>
      <c r="G70" s="542">
        <v>500341.8</v>
      </c>
      <c r="H70" s="542">
        <f>H73</f>
        <v>467750</v>
      </c>
      <c r="I70" s="392">
        <f t="shared" si="3"/>
        <v>-6.5139070931111473E-2</v>
      </c>
      <c r="J70" s="297"/>
      <c r="K70" s="112"/>
      <c r="L70" s="112"/>
    </row>
    <row r="71" spans="1:12" s="70" customFormat="1" ht="30" customHeight="1" x14ac:dyDescent="0.4">
      <c r="A71" s="537"/>
      <c r="B71" s="136"/>
      <c r="D71" s="147" t="s">
        <v>832</v>
      </c>
      <c r="E71" s="298" t="s">
        <v>849</v>
      </c>
      <c r="F71" s="513">
        <v>13000</v>
      </c>
      <c r="G71" s="511">
        <v>56579.8</v>
      </c>
      <c r="H71" s="511" t="s">
        <v>167</v>
      </c>
      <c r="I71" s="379" t="s">
        <v>167</v>
      </c>
      <c r="J71" s="297"/>
      <c r="K71" s="112"/>
      <c r="L71" s="112"/>
    </row>
    <row r="72" spans="1:12" s="70" customFormat="1" ht="30" customHeight="1" x14ac:dyDescent="0.4">
      <c r="A72" s="537"/>
      <c r="B72" s="136"/>
      <c r="D72" s="147" t="s">
        <v>832</v>
      </c>
      <c r="E72" s="298" t="s">
        <v>850</v>
      </c>
      <c r="F72" s="513" t="s">
        <v>167</v>
      </c>
      <c r="G72" s="511" t="s">
        <v>167</v>
      </c>
      <c r="H72" s="511" t="s">
        <v>167</v>
      </c>
      <c r="I72" s="378" t="s">
        <v>167</v>
      </c>
      <c r="J72" s="297"/>
      <c r="K72" s="112"/>
      <c r="L72" s="112"/>
    </row>
    <row r="73" spans="1:12" s="70" customFormat="1" ht="30" customHeight="1" x14ac:dyDescent="0.4">
      <c r="A73" s="537"/>
      <c r="B73" s="136"/>
      <c r="D73" s="147" t="s">
        <v>832</v>
      </c>
      <c r="E73" s="313" t="s">
        <v>851</v>
      </c>
      <c r="F73" s="513">
        <v>51035</v>
      </c>
      <c r="G73" s="511">
        <v>443762</v>
      </c>
      <c r="H73" s="511">
        <v>467750</v>
      </c>
      <c r="I73" s="392">
        <f t="shared" si="3"/>
        <v>5.405600299259513E-2</v>
      </c>
      <c r="J73" s="297"/>
      <c r="K73" s="112"/>
      <c r="L73" s="112"/>
    </row>
    <row r="74" spans="1:12" s="70" customFormat="1" ht="30" customHeight="1" x14ac:dyDescent="0.4">
      <c r="A74" s="537"/>
      <c r="B74" s="136"/>
      <c r="D74" s="467" t="s">
        <v>832</v>
      </c>
      <c r="E74" s="540" t="s">
        <v>852</v>
      </c>
      <c r="F74" s="541">
        <v>4100657</v>
      </c>
      <c r="G74" s="542">
        <v>3422770.85</v>
      </c>
      <c r="H74" s="542">
        <f>H75</f>
        <v>4376524.6399999997</v>
      </c>
      <c r="I74" s="392">
        <f t="shared" si="3"/>
        <v>0.27864961804264504</v>
      </c>
      <c r="J74" s="298" t="s">
        <v>853</v>
      </c>
      <c r="K74" s="112"/>
      <c r="L74" s="112"/>
    </row>
    <row r="75" spans="1:12" s="70" customFormat="1" ht="30" customHeight="1" x14ac:dyDescent="0.4">
      <c r="A75" s="537"/>
      <c r="B75" s="136"/>
      <c r="D75" s="147" t="s">
        <v>832</v>
      </c>
      <c r="E75" s="298" t="s">
        <v>854</v>
      </c>
      <c r="F75" s="513">
        <v>3902670</v>
      </c>
      <c r="G75" s="511">
        <v>3422770.85</v>
      </c>
      <c r="H75" s="511">
        <v>4376524.6399999997</v>
      </c>
      <c r="I75" s="392">
        <f t="shared" si="3"/>
        <v>0.27864961804264504</v>
      </c>
      <c r="J75" s="297"/>
      <c r="K75" s="112"/>
      <c r="L75" s="112"/>
    </row>
    <row r="76" spans="1:12" s="70" customFormat="1" ht="30" customHeight="1" x14ac:dyDescent="0.4">
      <c r="A76" s="537"/>
      <c r="B76" s="136"/>
      <c r="D76" s="147" t="s">
        <v>832</v>
      </c>
      <c r="E76" s="298" t="s">
        <v>855</v>
      </c>
      <c r="F76" s="513">
        <v>0</v>
      </c>
      <c r="G76" s="511">
        <v>0</v>
      </c>
      <c r="H76" s="511" t="s">
        <v>167</v>
      </c>
      <c r="I76" s="378" t="s">
        <v>167</v>
      </c>
      <c r="J76" s="297"/>
      <c r="K76" s="112"/>
      <c r="L76" s="112"/>
    </row>
    <row r="77" spans="1:12" s="70" customFormat="1" ht="30" customHeight="1" x14ac:dyDescent="0.4">
      <c r="A77" s="537"/>
      <c r="B77" s="136"/>
      <c r="D77" s="147" t="s">
        <v>832</v>
      </c>
      <c r="E77" s="313" t="s">
        <v>856</v>
      </c>
      <c r="F77" s="513">
        <v>0</v>
      </c>
      <c r="G77" s="511">
        <v>0</v>
      </c>
      <c r="H77" s="511" t="s">
        <v>167</v>
      </c>
      <c r="I77" s="378" t="s">
        <v>167</v>
      </c>
      <c r="J77" s="297"/>
      <c r="K77" s="112"/>
      <c r="L77" s="112"/>
    </row>
    <row r="78" spans="1:12" s="70" customFormat="1" ht="30" customHeight="1" x14ac:dyDescent="0.4">
      <c r="A78" s="537"/>
      <c r="B78" s="136"/>
      <c r="D78" s="467" t="s">
        <v>832</v>
      </c>
      <c r="E78" s="540" t="s">
        <v>857</v>
      </c>
      <c r="F78" s="541">
        <v>469475</v>
      </c>
      <c r="G78" s="542">
        <v>413767.76</v>
      </c>
      <c r="H78" s="542">
        <f>H79</f>
        <v>429021</v>
      </c>
      <c r="I78" s="392">
        <f t="shared" si="3"/>
        <v>3.6864254479372659E-2</v>
      </c>
      <c r="J78" s="297"/>
      <c r="K78" s="112"/>
      <c r="L78" s="112"/>
    </row>
    <row r="79" spans="1:12" s="70" customFormat="1" ht="30" customHeight="1" x14ac:dyDescent="0.4">
      <c r="A79" s="537"/>
      <c r="B79" s="136"/>
      <c r="D79" s="147" t="s">
        <v>832</v>
      </c>
      <c r="E79" s="298" t="s">
        <v>858</v>
      </c>
      <c r="F79" s="513">
        <v>469475</v>
      </c>
      <c r="G79" s="511">
        <v>413767.76</v>
      </c>
      <c r="H79" s="511">
        <v>429021</v>
      </c>
      <c r="I79" s="392">
        <f t="shared" si="3"/>
        <v>3.6864254479372659E-2</v>
      </c>
      <c r="J79" s="297"/>
      <c r="K79" s="112"/>
      <c r="L79" s="112"/>
    </row>
    <row r="80" spans="1:12" s="70" customFormat="1" ht="30" customHeight="1" x14ac:dyDescent="0.4">
      <c r="A80" s="537"/>
      <c r="B80" s="136"/>
      <c r="D80" s="147" t="s">
        <v>832</v>
      </c>
      <c r="E80" s="298" t="s">
        <v>859</v>
      </c>
      <c r="F80" s="513">
        <v>0</v>
      </c>
      <c r="G80" s="511">
        <v>0</v>
      </c>
      <c r="H80" s="511" t="s">
        <v>167</v>
      </c>
      <c r="I80" s="379" t="s">
        <v>167</v>
      </c>
      <c r="J80" s="297"/>
      <c r="K80" s="112"/>
      <c r="L80" s="112"/>
    </row>
    <row r="81" spans="1:13" s="70" customFormat="1" ht="30" customHeight="1" x14ac:dyDescent="0.4">
      <c r="A81" s="537"/>
      <c r="B81" s="136"/>
      <c r="D81" s="147" t="s">
        <v>832</v>
      </c>
      <c r="E81" s="313" t="s">
        <v>860</v>
      </c>
      <c r="F81" s="513">
        <v>0</v>
      </c>
      <c r="G81" s="511">
        <v>0</v>
      </c>
      <c r="H81" s="511" t="s">
        <v>167</v>
      </c>
      <c r="I81" s="379" t="s">
        <v>167</v>
      </c>
      <c r="J81" s="297"/>
      <c r="K81" s="112"/>
      <c r="L81" s="112"/>
    </row>
    <row r="82" spans="1:13" s="70" customFormat="1" ht="30" customHeight="1" x14ac:dyDescent="0.4">
      <c r="A82" s="537"/>
      <c r="B82" s="136"/>
      <c r="D82" s="467" t="s">
        <v>832</v>
      </c>
      <c r="E82" s="540" t="s">
        <v>861</v>
      </c>
      <c r="F82" s="541">
        <v>1185106</v>
      </c>
      <c r="G82" s="542">
        <v>1564644.1</v>
      </c>
      <c r="H82" s="542">
        <f>H83+H85</f>
        <v>1821011.08</v>
      </c>
      <c r="I82" s="392">
        <f t="shared" si="3"/>
        <v>0.16385002825882256</v>
      </c>
      <c r="J82" s="297"/>
      <c r="K82" s="112"/>
      <c r="L82" s="112"/>
    </row>
    <row r="83" spans="1:13" s="70" customFormat="1" ht="30" customHeight="1" x14ac:dyDescent="0.4">
      <c r="A83" s="537"/>
      <c r="B83" s="136"/>
      <c r="D83" s="147" t="s">
        <v>832</v>
      </c>
      <c r="E83" s="298" t="s">
        <v>862</v>
      </c>
      <c r="F83" s="513">
        <v>715862</v>
      </c>
      <c r="G83" s="511">
        <v>1564644.1</v>
      </c>
      <c r="H83" s="511">
        <v>1323700.19</v>
      </c>
      <c r="I83" s="392">
        <f t="shared" si="3"/>
        <v>-0.15399278979801229</v>
      </c>
      <c r="J83" s="297"/>
      <c r="K83" s="112"/>
      <c r="L83" s="112"/>
    </row>
    <row r="84" spans="1:13" s="70" customFormat="1" ht="30" customHeight="1" x14ac:dyDescent="0.4">
      <c r="A84" s="537"/>
      <c r="B84" s="136"/>
      <c r="D84" s="147" t="s">
        <v>832</v>
      </c>
      <c r="E84" s="298" t="s">
        <v>863</v>
      </c>
      <c r="F84" s="513">
        <v>469244</v>
      </c>
      <c r="G84" s="511" t="s">
        <v>167</v>
      </c>
      <c r="H84" s="511" t="s">
        <v>167</v>
      </c>
      <c r="I84" s="379" t="s">
        <v>167</v>
      </c>
      <c r="J84" s="297"/>
      <c r="K84" s="112"/>
      <c r="L84" s="112"/>
    </row>
    <row r="85" spans="1:13" s="70" customFormat="1" ht="30" customHeight="1" x14ac:dyDescent="0.4">
      <c r="A85" s="537"/>
      <c r="B85" s="136"/>
      <c r="D85" s="147" t="s">
        <v>832</v>
      </c>
      <c r="E85" s="313" t="s">
        <v>864</v>
      </c>
      <c r="F85" s="513">
        <v>0</v>
      </c>
      <c r="G85" s="511">
        <v>0</v>
      </c>
      <c r="H85" s="511">
        <v>497310.89</v>
      </c>
      <c r="I85" s="379" t="s">
        <v>167</v>
      </c>
      <c r="J85" s="297"/>
      <c r="K85" s="112"/>
      <c r="L85" s="112"/>
    </row>
    <row r="86" spans="1:13" s="70" customFormat="1" ht="30" customHeight="1" x14ac:dyDescent="0.4">
      <c r="A86" s="537"/>
      <c r="B86" s="136"/>
      <c r="D86" s="467" t="s">
        <v>832</v>
      </c>
      <c r="E86" s="540" t="s">
        <v>865</v>
      </c>
      <c r="F86" s="541">
        <v>1311720</v>
      </c>
      <c r="G86" s="542">
        <v>1503159.87</v>
      </c>
      <c r="H86" s="542">
        <f>H87+H89</f>
        <v>1732782.3</v>
      </c>
      <c r="I86" s="392">
        <f t="shared" si="3"/>
        <v>0.15275981922002743</v>
      </c>
      <c r="J86" s="297"/>
      <c r="K86" s="112"/>
      <c r="L86" s="112"/>
    </row>
    <row r="87" spans="1:13" s="70" customFormat="1" ht="30" customHeight="1" x14ac:dyDescent="0.4">
      <c r="A87" s="537"/>
      <c r="B87" s="136"/>
      <c r="D87" s="147" t="s">
        <v>832</v>
      </c>
      <c r="E87" s="298" t="s">
        <v>866</v>
      </c>
      <c r="F87" s="513">
        <v>868041</v>
      </c>
      <c r="G87" s="511">
        <v>1503159.87</v>
      </c>
      <c r="H87" s="511">
        <v>1342056</v>
      </c>
      <c r="I87" s="392">
        <f t="shared" si="3"/>
        <v>-0.10717680348930557</v>
      </c>
      <c r="J87" s="297"/>
      <c r="K87" s="112"/>
      <c r="L87" s="112"/>
    </row>
    <row r="88" spans="1:13" s="70" customFormat="1" ht="30" customHeight="1" x14ac:dyDescent="0.4">
      <c r="A88" s="537"/>
      <c r="B88" s="136"/>
      <c r="D88" s="147" t="s">
        <v>832</v>
      </c>
      <c r="E88" s="298" t="s">
        <v>867</v>
      </c>
      <c r="F88" s="513">
        <v>0</v>
      </c>
      <c r="G88" s="511">
        <v>0</v>
      </c>
      <c r="H88" s="511" t="s">
        <v>167</v>
      </c>
      <c r="I88" s="379" t="s">
        <v>167</v>
      </c>
      <c r="J88" s="297"/>
      <c r="K88" s="112"/>
      <c r="L88" s="112"/>
    </row>
    <row r="89" spans="1:13" s="70" customFormat="1" ht="30" customHeight="1" x14ac:dyDescent="0.4">
      <c r="A89" s="537"/>
      <c r="B89" s="136"/>
      <c r="D89" s="147" t="s">
        <v>832</v>
      </c>
      <c r="E89" s="313" t="s">
        <v>868</v>
      </c>
      <c r="F89" s="513">
        <v>443679</v>
      </c>
      <c r="G89" s="511">
        <v>0</v>
      </c>
      <c r="H89" s="511">
        <v>390726.3</v>
      </c>
      <c r="I89" s="379" t="s">
        <v>167</v>
      </c>
      <c r="J89" s="297"/>
      <c r="K89" s="112"/>
      <c r="L89" s="112"/>
    </row>
    <row r="90" spans="1:13" s="70" customFormat="1" ht="30" customHeight="1" x14ac:dyDescent="0.4">
      <c r="A90" s="537"/>
      <c r="B90" s="136"/>
      <c r="D90" s="214" t="s">
        <v>869</v>
      </c>
      <c r="E90" s="214" t="s">
        <v>870</v>
      </c>
      <c r="F90" s="584">
        <f>F24-F58</f>
        <v>2386640.290000001</v>
      </c>
      <c r="G90" s="529">
        <v>4165437.25</v>
      </c>
      <c r="H90" s="529">
        <v>3517260.84</v>
      </c>
      <c r="I90" s="518">
        <f t="shared" si="3"/>
        <v>-0.15560825217088559</v>
      </c>
      <c r="J90" s="510"/>
      <c r="K90" s="112"/>
      <c r="L90" s="112"/>
    </row>
    <row r="91" spans="1:13" s="70" customFormat="1" ht="30" customHeight="1" x14ac:dyDescent="0.4">
      <c r="A91" s="537"/>
      <c r="B91" s="136"/>
      <c r="D91" s="82" t="s">
        <v>871</v>
      </c>
      <c r="E91" s="82" t="s">
        <v>872</v>
      </c>
      <c r="F91" s="585">
        <f>F28-F62</f>
        <v>131397.00000000006</v>
      </c>
      <c r="G91" s="508">
        <v>236142</v>
      </c>
      <c r="H91" s="508">
        <v>406111.25</v>
      </c>
      <c r="I91" s="277">
        <f t="shared" si="3"/>
        <v>0.71977560112135919</v>
      </c>
      <c r="J91" s="279"/>
      <c r="K91" s="112"/>
      <c r="L91" s="112"/>
    </row>
    <row r="92" spans="1:13" s="70" customFormat="1" ht="30" customHeight="1" x14ac:dyDescent="0.4">
      <c r="A92" s="110"/>
      <c r="B92" s="136"/>
      <c r="C92" s="105"/>
      <c r="D92" s="731" t="s">
        <v>873</v>
      </c>
      <c r="E92" s="731"/>
      <c r="F92" s="543"/>
      <c r="G92" s="544"/>
      <c r="H92" s="545"/>
      <c r="I92" s="544"/>
      <c r="J92" s="546"/>
      <c r="K92" s="382"/>
      <c r="L92" s="112"/>
      <c r="M92" s="112"/>
    </row>
    <row r="93" spans="1:13" s="70" customFormat="1" ht="85.95" customHeight="1" x14ac:dyDescent="0.4">
      <c r="A93" s="110"/>
      <c r="B93" s="136"/>
      <c r="D93" s="214" t="s">
        <v>874</v>
      </c>
      <c r="E93" s="214" t="s">
        <v>875</v>
      </c>
      <c r="F93" s="547">
        <f>SUM(F94:F95)</f>
        <v>147993.38</v>
      </c>
      <c r="G93" s="548">
        <f>SUM(G94:G95)</f>
        <v>137646.97</v>
      </c>
      <c r="H93" s="547">
        <f>SUM(H96,H101)</f>
        <v>158343.19</v>
      </c>
      <c r="I93" s="392">
        <f t="shared" si="3"/>
        <v>0.15035725087155932</v>
      </c>
      <c r="J93" s="148" t="s">
        <v>876</v>
      </c>
      <c r="K93" s="112"/>
      <c r="L93" s="112"/>
    </row>
    <row r="94" spans="1:13" s="70" customFormat="1" ht="66" customHeight="1" x14ac:dyDescent="0.4">
      <c r="A94" s="110"/>
      <c r="B94" s="136"/>
      <c r="D94" s="82" t="s">
        <v>874</v>
      </c>
      <c r="E94" s="82" t="s">
        <v>877</v>
      </c>
      <c r="F94" s="334">
        <f>SUM(F97,F102)</f>
        <v>144.89000000000001</v>
      </c>
      <c r="G94" s="334">
        <f>SUM(G97,G102)</f>
        <v>828.02</v>
      </c>
      <c r="H94" s="336">
        <f>SUM(H97,H102)</f>
        <v>871.43</v>
      </c>
      <c r="I94" s="331">
        <f t="shared" si="3"/>
        <v>5.242626989686236E-2</v>
      </c>
      <c r="J94" s="148" t="s">
        <v>878</v>
      </c>
      <c r="K94" s="112"/>
      <c r="L94" s="112"/>
    </row>
    <row r="95" spans="1:13" s="70" customFormat="1" ht="28.95" customHeight="1" x14ac:dyDescent="0.4">
      <c r="A95" s="110"/>
      <c r="B95" s="136"/>
      <c r="D95" s="82" t="s">
        <v>874</v>
      </c>
      <c r="E95" s="82" t="s">
        <v>879</v>
      </c>
      <c r="F95" s="334">
        <f>SUM(F98,F103)</f>
        <v>147848.49</v>
      </c>
      <c r="G95" s="334">
        <f>SUM(G98,G103)</f>
        <v>136818.95000000001</v>
      </c>
      <c r="H95" s="336">
        <f>SUM(H98,H103)</f>
        <v>157471.76</v>
      </c>
      <c r="I95" s="331">
        <f t="shared" si="3"/>
        <v>0.15094992323797249</v>
      </c>
      <c r="J95" s="81"/>
      <c r="K95" s="112"/>
      <c r="L95" s="112"/>
    </row>
    <row r="96" spans="1:13" s="70" customFormat="1" ht="124.2" customHeight="1" x14ac:dyDescent="0.4">
      <c r="A96" s="110"/>
      <c r="B96" s="136"/>
      <c r="D96" s="214" t="s">
        <v>880</v>
      </c>
      <c r="E96" s="214" t="s">
        <v>881</v>
      </c>
      <c r="F96" s="529">
        <f>SUM(F97:F98)</f>
        <v>100496.62</v>
      </c>
      <c r="G96" s="529">
        <f>SUM(G97:G98)</f>
        <v>107137.85</v>
      </c>
      <c r="H96" s="468">
        <f>SUM(H97:H98)</f>
        <v>125491.78</v>
      </c>
      <c r="I96" s="331">
        <f t="shared" si="3"/>
        <v>0.17131135261721223</v>
      </c>
      <c r="J96" s="148" t="s">
        <v>882</v>
      </c>
      <c r="K96" s="112"/>
      <c r="L96" s="112"/>
    </row>
    <row r="97" spans="1:13" s="70" customFormat="1" ht="31.95" customHeight="1" x14ac:dyDescent="0.4">
      <c r="A97" s="110"/>
      <c r="B97" s="136"/>
      <c r="D97" s="82" t="s">
        <v>880</v>
      </c>
      <c r="E97" s="82" t="s">
        <v>883</v>
      </c>
      <c r="F97" s="336">
        <v>15.09</v>
      </c>
      <c r="G97" s="336">
        <v>28.6</v>
      </c>
      <c r="H97" s="336">
        <v>38.18</v>
      </c>
      <c r="I97" s="331">
        <f t="shared" si="3"/>
        <v>0.33496503496503488</v>
      </c>
      <c r="J97" s="81"/>
      <c r="K97" s="112"/>
      <c r="L97" s="112"/>
    </row>
    <row r="98" spans="1:13" s="70" customFormat="1" ht="33.6" customHeight="1" x14ac:dyDescent="0.4">
      <c r="A98" s="110"/>
      <c r="B98" s="136"/>
      <c r="D98" s="82" t="s">
        <v>880</v>
      </c>
      <c r="E98" s="82" t="s">
        <v>884</v>
      </c>
      <c r="F98" s="549">
        <v>100481.53</v>
      </c>
      <c r="G98" s="550">
        <v>107109.25</v>
      </c>
      <c r="H98" s="336">
        <v>125453.6</v>
      </c>
      <c r="I98" s="331">
        <f t="shared" ref="I98:I103" si="4">((H98-G98)/G98)</f>
        <v>0.17126765428756158</v>
      </c>
      <c r="J98" s="81"/>
      <c r="K98" s="112"/>
      <c r="L98" s="112"/>
    </row>
    <row r="99" spans="1:13" s="70" customFormat="1" ht="33.6" customHeight="1" x14ac:dyDescent="0.4">
      <c r="A99" s="110"/>
      <c r="B99" s="136"/>
      <c r="D99" s="147" t="s">
        <v>885</v>
      </c>
      <c r="E99" s="82" t="s">
        <v>886</v>
      </c>
      <c r="F99" s="336">
        <v>6612.96</v>
      </c>
      <c r="G99" s="334">
        <v>8648.57</v>
      </c>
      <c r="H99" s="336">
        <v>9667.6</v>
      </c>
      <c r="I99" s="360">
        <f t="shared" si="4"/>
        <v>0.11782641523396362</v>
      </c>
      <c r="J99" s="81"/>
      <c r="K99" s="112"/>
      <c r="L99" s="112"/>
    </row>
    <row r="100" spans="1:13" s="70" customFormat="1" ht="33.6" customHeight="1" x14ac:dyDescent="0.4">
      <c r="A100" s="110"/>
      <c r="B100" s="136"/>
      <c r="D100" s="82" t="s">
        <v>885</v>
      </c>
      <c r="E100" s="82" t="s">
        <v>887</v>
      </c>
      <c r="F100" s="336">
        <v>93868.57</v>
      </c>
      <c r="G100" s="334">
        <v>98460.68</v>
      </c>
      <c r="H100" s="336">
        <v>113433.78</v>
      </c>
      <c r="I100" s="330">
        <f t="shared" si="4"/>
        <v>0.15207187275164064</v>
      </c>
      <c r="J100" s="81"/>
      <c r="K100" s="112"/>
      <c r="L100" s="112"/>
    </row>
    <row r="101" spans="1:13" s="70" customFormat="1" ht="33.6" customHeight="1" x14ac:dyDescent="0.4">
      <c r="A101" s="110"/>
      <c r="B101" s="136"/>
      <c r="D101" s="214" t="s">
        <v>888</v>
      </c>
      <c r="E101" s="214" t="s">
        <v>889</v>
      </c>
      <c r="F101" s="551">
        <f>SUM(F102:F103)</f>
        <v>47496.76</v>
      </c>
      <c r="G101" s="468">
        <f>SUM(G102:G103)</f>
        <v>30509.119999999999</v>
      </c>
      <c r="H101" s="468">
        <f>SUM(H102:H103)</f>
        <v>32851.410000000003</v>
      </c>
      <c r="I101" s="331">
        <f t="shared" si="4"/>
        <v>7.6773436926401178E-2</v>
      </c>
      <c r="J101" s="81"/>
      <c r="K101" s="112"/>
      <c r="L101" s="112"/>
    </row>
    <row r="102" spans="1:13" s="70" customFormat="1" ht="39" customHeight="1" x14ac:dyDescent="0.4">
      <c r="A102" s="110"/>
      <c r="B102" s="136"/>
      <c r="D102" s="82" t="s">
        <v>888</v>
      </c>
      <c r="E102" s="82" t="s">
        <v>890</v>
      </c>
      <c r="F102" s="336">
        <v>129.80000000000001</v>
      </c>
      <c r="G102" s="336">
        <v>799.42</v>
      </c>
      <c r="H102" s="336">
        <v>833.25</v>
      </c>
      <c r="I102" s="331">
        <f t="shared" si="4"/>
        <v>4.2318180680993772E-2</v>
      </c>
      <c r="J102" s="148"/>
      <c r="K102" s="112"/>
      <c r="L102" s="112"/>
    </row>
    <row r="103" spans="1:13" s="70" customFormat="1" ht="33.6" customHeight="1" x14ac:dyDescent="0.4">
      <c r="A103" s="110"/>
      <c r="B103" s="136"/>
      <c r="D103" s="82" t="s">
        <v>888</v>
      </c>
      <c r="E103" s="82" t="s">
        <v>891</v>
      </c>
      <c r="F103" s="549">
        <v>47366.96</v>
      </c>
      <c r="G103" s="550">
        <v>29709.7</v>
      </c>
      <c r="H103" s="336">
        <v>32018.16</v>
      </c>
      <c r="I103" s="331">
        <f t="shared" si="4"/>
        <v>7.7700548978952969E-2</v>
      </c>
      <c r="J103" s="81"/>
      <c r="K103" s="112"/>
      <c r="L103" s="112"/>
    </row>
    <row r="104" spans="1:13" s="70" customFormat="1" ht="30" customHeight="1" x14ac:dyDescent="0.4">
      <c r="A104" s="110"/>
      <c r="B104" s="136"/>
      <c r="D104" s="147" t="s">
        <v>888</v>
      </c>
      <c r="E104" s="147" t="s">
        <v>892</v>
      </c>
      <c r="F104" s="336">
        <v>30538.3</v>
      </c>
      <c r="G104" s="334">
        <v>29653.3</v>
      </c>
      <c r="H104" s="336">
        <v>31313.46</v>
      </c>
      <c r="I104" s="331">
        <f t="shared" si="3"/>
        <v>5.5985674444328282E-2</v>
      </c>
      <c r="J104" s="81"/>
      <c r="K104" s="661"/>
      <c r="L104" s="112"/>
      <c r="M104" s="664"/>
    </row>
    <row r="105" spans="1:13" s="70" customFormat="1" ht="31.2" customHeight="1" x14ac:dyDescent="0.4">
      <c r="A105" s="110"/>
      <c r="B105" s="136"/>
      <c r="D105" s="147" t="s">
        <v>893</v>
      </c>
      <c r="E105" s="147" t="s">
        <v>894</v>
      </c>
      <c r="F105" s="336">
        <v>16958.5</v>
      </c>
      <c r="G105" s="336">
        <v>744.35</v>
      </c>
      <c r="H105" s="336">
        <v>741.5</v>
      </c>
      <c r="I105" s="360">
        <f>((H105-G105)/G105)</f>
        <v>-3.828843957815574E-3</v>
      </c>
      <c r="J105" s="81"/>
      <c r="K105" s="661"/>
      <c r="L105" s="112"/>
      <c r="M105" s="664"/>
    </row>
    <row r="106" spans="1:13" s="70" customFormat="1" ht="30" customHeight="1" x14ac:dyDescent="0.4">
      <c r="A106" s="110"/>
      <c r="B106" s="136"/>
      <c r="C106" s="105"/>
      <c r="D106" s="264" t="s">
        <v>895</v>
      </c>
      <c r="E106" s="380"/>
      <c r="F106" s="380"/>
      <c r="G106" s="105"/>
      <c r="H106" s="380"/>
      <c r="I106" s="552"/>
      <c r="J106" s="382"/>
      <c r="K106" s="661"/>
      <c r="L106" s="112"/>
      <c r="M106" s="664"/>
    </row>
    <row r="107" spans="1:13" s="70" customFormat="1" ht="30" customHeight="1" x14ac:dyDescent="0.4">
      <c r="A107" s="110"/>
      <c r="B107" s="136"/>
      <c r="D107" s="82" t="s">
        <v>896</v>
      </c>
      <c r="E107" s="82" t="s">
        <v>897</v>
      </c>
      <c r="F107" s="334" t="s">
        <v>167</v>
      </c>
      <c r="G107" s="334">
        <v>12863.19</v>
      </c>
      <c r="H107" s="336">
        <v>13644.1</v>
      </c>
      <c r="I107" s="392">
        <f t="shared" si="3"/>
        <v>6.0708891029363617E-2</v>
      </c>
      <c r="J107" s="81"/>
      <c r="K107" s="661"/>
      <c r="L107" s="112"/>
      <c r="M107" s="664"/>
    </row>
    <row r="108" spans="1:13" s="70" customFormat="1" ht="30" customHeight="1" x14ac:dyDescent="0.4">
      <c r="A108" s="110"/>
      <c r="B108" s="136"/>
      <c r="D108" s="82" t="s">
        <v>896</v>
      </c>
      <c r="E108" s="108" t="s">
        <v>898</v>
      </c>
      <c r="F108" s="334" t="s">
        <v>167</v>
      </c>
      <c r="G108" s="334">
        <v>43835.6</v>
      </c>
      <c r="H108" s="334">
        <v>57900</v>
      </c>
      <c r="I108" s="267">
        <f t="shared" si="3"/>
        <v>0.32084424531659206</v>
      </c>
      <c r="J108" s="81"/>
      <c r="K108" s="661"/>
      <c r="L108" s="112"/>
      <c r="M108" s="664"/>
    </row>
    <row r="109" spans="1:13" s="70" customFormat="1" ht="25.2" customHeight="1" x14ac:dyDescent="0.4">
      <c r="A109" s="110"/>
      <c r="B109" s="136"/>
      <c r="C109" s="105"/>
      <c r="D109" s="264" t="s">
        <v>899</v>
      </c>
      <c r="E109" s="380"/>
      <c r="F109" s="380"/>
      <c r="G109" s="105"/>
      <c r="H109" s="380"/>
      <c r="I109" s="546"/>
      <c r="J109" s="553"/>
      <c r="K109" s="112"/>
      <c r="L109" s="112"/>
    </row>
    <row r="110" spans="1:13" s="70" customFormat="1" ht="42" customHeight="1" x14ac:dyDescent="0.4">
      <c r="A110" s="110"/>
      <c r="B110" s="136"/>
      <c r="D110" s="177" t="s">
        <v>900</v>
      </c>
      <c r="E110" s="359"/>
      <c r="F110" s="334"/>
      <c r="G110" s="359"/>
      <c r="H110" s="359"/>
      <c r="I110" s="359"/>
      <c r="J110" s="81"/>
      <c r="K110" s="112"/>
      <c r="L110" s="112"/>
    </row>
    <row r="111" spans="1:13" s="70" customFormat="1" ht="30" customHeight="1" x14ac:dyDescent="0.4">
      <c r="A111" s="110"/>
      <c r="B111" s="136"/>
      <c r="D111" s="82" t="s">
        <v>901</v>
      </c>
      <c r="E111" s="82" t="s">
        <v>902</v>
      </c>
      <c r="F111" s="334" t="s">
        <v>167</v>
      </c>
      <c r="G111" s="334">
        <v>19306</v>
      </c>
      <c r="H111" s="334">
        <v>19306</v>
      </c>
      <c r="I111" s="330">
        <f t="shared" si="3"/>
        <v>0</v>
      </c>
      <c r="J111" s="81"/>
      <c r="K111" s="661"/>
      <c r="L111" s="661"/>
      <c r="M111" s="664"/>
    </row>
    <row r="112" spans="1:13" s="70" customFormat="1" ht="30" customHeight="1" x14ac:dyDescent="0.4">
      <c r="A112" s="110"/>
      <c r="B112" s="136"/>
      <c r="D112" s="82" t="s">
        <v>901</v>
      </c>
      <c r="E112" s="82" t="s">
        <v>903</v>
      </c>
      <c r="F112" s="334" t="s">
        <v>167</v>
      </c>
      <c r="G112" s="334">
        <v>120000</v>
      </c>
      <c r="H112" s="334">
        <v>120000</v>
      </c>
      <c r="I112" s="331">
        <f t="shared" si="3"/>
        <v>0</v>
      </c>
      <c r="J112" s="81"/>
      <c r="K112" s="661"/>
      <c r="L112" s="661"/>
      <c r="M112" s="664"/>
    </row>
    <row r="113" spans="1:13" s="70" customFormat="1" ht="30" customHeight="1" x14ac:dyDescent="0.4">
      <c r="A113" s="110"/>
      <c r="B113" s="136"/>
      <c r="D113" s="82" t="s">
        <v>901</v>
      </c>
      <c r="E113" s="82" t="s">
        <v>904</v>
      </c>
      <c r="F113" s="334" t="s">
        <v>167</v>
      </c>
      <c r="G113" s="334">
        <v>32688.47</v>
      </c>
      <c r="H113" s="334">
        <v>32688.47</v>
      </c>
      <c r="I113" s="331">
        <f t="shared" si="3"/>
        <v>0</v>
      </c>
      <c r="J113" s="81"/>
      <c r="K113" s="661"/>
      <c r="L113" s="661"/>
      <c r="M113" s="664"/>
    </row>
    <row r="114" spans="1:13" s="70" customFormat="1" ht="25.2" customHeight="1" x14ac:dyDescent="0.4">
      <c r="A114" s="110"/>
      <c r="B114" s="136"/>
      <c r="D114" s="82" t="s">
        <v>901</v>
      </c>
      <c r="E114" s="117" t="s">
        <v>905</v>
      </c>
      <c r="F114" s="334" t="s">
        <v>167</v>
      </c>
      <c r="G114" s="550">
        <v>35829.14</v>
      </c>
      <c r="H114" s="550">
        <v>35829.14</v>
      </c>
      <c r="I114" s="331">
        <f t="shared" si="3"/>
        <v>0</v>
      </c>
      <c r="J114" s="81"/>
      <c r="K114" s="661"/>
      <c r="L114" s="112"/>
      <c r="M114" s="664"/>
    </row>
    <row r="115" spans="1:13" s="70" customFormat="1" ht="36.6" customHeight="1" x14ac:dyDescent="0.4">
      <c r="A115" s="110"/>
      <c r="B115" s="136"/>
      <c r="D115" s="82" t="s">
        <v>901</v>
      </c>
      <c r="E115" s="82" t="s">
        <v>906</v>
      </c>
      <c r="F115" s="334" t="s">
        <v>167</v>
      </c>
      <c r="G115" s="334">
        <v>21600.240000000002</v>
      </c>
      <c r="H115" s="334">
        <v>21600.240000000002</v>
      </c>
      <c r="I115" s="331">
        <f t="shared" si="3"/>
        <v>0</v>
      </c>
      <c r="J115" s="81"/>
      <c r="K115" s="661"/>
      <c r="L115" s="112"/>
      <c r="M115" s="664"/>
    </row>
    <row r="116" spans="1:13" s="70" customFormat="1" ht="27" customHeight="1" x14ac:dyDescent="0.4">
      <c r="A116" s="110"/>
      <c r="B116" s="136"/>
      <c r="D116" s="82" t="s">
        <v>901</v>
      </c>
      <c r="E116" s="82" t="s">
        <v>907</v>
      </c>
      <c r="F116" s="334" t="s">
        <v>167</v>
      </c>
      <c r="G116" s="334">
        <v>110465.7</v>
      </c>
      <c r="H116" s="334">
        <v>110465.7</v>
      </c>
      <c r="I116" s="331">
        <f>((H116-G116)/G116)</f>
        <v>0</v>
      </c>
      <c r="J116" s="81"/>
      <c r="K116" s="661"/>
      <c r="L116" s="112"/>
      <c r="M116" s="664"/>
    </row>
    <row r="117" spans="1:13" s="70" customFormat="1" ht="28.2" customHeight="1" x14ac:dyDescent="0.4">
      <c r="A117" s="110"/>
      <c r="B117" s="136"/>
      <c r="D117" s="82" t="s">
        <v>901</v>
      </c>
      <c r="E117" s="117" t="s">
        <v>908</v>
      </c>
      <c r="F117" s="334" t="s">
        <v>167</v>
      </c>
      <c r="G117" s="334" t="s">
        <v>167</v>
      </c>
      <c r="H117" s="538">
        <v>32200</v>
      </c>
      <c r="I117" s="378" t="s">
        <v>167</v>
      </c>
      <c r="J117" s="81"/>
      <c r="K117" s="661"/>
      <c r="L117" s="112"/>
      <c r="M117" s="664"/>
    </row>
    <row r="118" spans="1:13" s="70" customFormat="1" ht="26.4" customHeight="1" x14ac:dyDescent="0.4">
      <c r="A118" s="110"/>
      <c r="B118" s="136"/>
      <c r="D118" s="82" t="s">
        <v>901</v>
      </c>
      <c r="E118" s="82" t="s">
        <v>909</v>
      </c>
      <c r="F118" s="334" t="s">
        <v>167</v>
      </c>
      <c r="G118" s="334" t="s">
        <v>167</v>
      </c>
      <c r="H118" s="334">
        <v>25991.5</v>
      </c>
      <c r="I118" s="378" t="s">
        <v>167</v>
      </c>
      <c r="J118" s="81"/>
      <c r="K118" s="661"/>
      <c r="L118" s="112"/>
      <c r="M118" s="664"/>
    </row>
    <row r="119" spans="1:13" s="70" customFormat="1" ht="26.4" customHeight="1" x14ac:dyDescent="0.4">
      <c r="A119" s="110"/>
      <c r="B119" s="136"/>
      <c r="D119" s="82" t="s">
        <v>901</v>
      </c>
      <c r="E119" s="82" t="s">
        <v>910</v>
      </c>
      <c r="F119" s="334" t="s">
        <v>167</v>
      </c>
      <c r="G119" s="334" t="s">
        <v>167</v>
      </c>
      <c r="H119" s="538">
        <v>34273.51</v>
      </c>
      <c r="I119" s="378" t="s">
        <v>167</v>
      </c>
      <c r="J119" s="81"/>
      <c r="K119" s="661"/>
      <c r="L119" s="112"/>
      <c r="M119" s="664"/>
    </row>
    <row r="120" spans="1:13" s="70" customFormat="1" ht="26.4" customHeight="1" x14ac:dyDescent="0.4">
      <c r="A120" s="110"/>
      <c r="B120" s="136"/>
      <c r="D120" s="82" t="s">
        <v>901</v>
      </c>
      <c r="E120" s="117" t="s">
        <v>911</v>
      </c>
      <c r="F120" s="334" t="s">
        <v>167</v>
      </c>
      <c r="G120" s="334" t="s">
        <v>167</v>
      </c>
      <c r="H120" s="538">
        <v>79045.350000000006</v>
      </c>
      <c r="I120" s="378" t="s">
        <v>167</v>
      </c>
      <c r="J120" s="81"/>
      <c r="K120" s="661"/>
      <c r="L120" s="112"/>
      <c r="M120" s="664"/>
    </row>
    <row r="121" spans="1:13" s="70" customFormat="1" ht="26.4" customHeight="1" x14ac:dyDescent="0.4">
      <c r="A121" s="110"/>
      <c r="B121" s="136"/>
      <c r="D121" s="82" t="s">
        <v>901</v>
      </c>
      <c r="E121" s="82" t="s">
        <v>912</v>
      </c>
      <c r="F121" s="334" t="s">
        <v>167</v>
      </c>
      <c r="G121" s="334" t="s">
        <v>167</v>
      </c>
      <c r="H121" s="334">
        <v>17236.73</v>
      </c>
      <c r="I121" s="378" t="s">
        <v>167</v>
      </c>
      <c r="J121" s="81"/>
      <c r="K121" s="661"/>
      <c r="L121" s="112"/>
      <c r="M121" s="664"/>
    </row>
    <row r="122" spans="1:13" s="70" customFormat="1" ht="26.4" customHeight="1" x14ac:dyDescent="0.4">
      <c r="A122" s="110"/>
      <c r="B122" s="136"/>
      <c r="D122" s="82" t="s">
        <v>901</v>
      </c>
      <c r="E122" s="82" t="s">
        <v>913</v>
      </c>
      <c r="F122" s="334" t="s">
        <v>167</v>
      </c>
      <c r="G122" s="334" t="s">
        <v>167</v>
      </c>
      <c r="H122" s="334">
        <v>31442.49</v>
      </c>
      <c r="I122" s="378" t="s">
        <v>167</v>
      </c>
      <c r="J122" s="81"/>
      <c r="K122" s="661"/>
      <c r="L122" s="112"/>
      <c r="M122" s="664"/>
    </row>
    <row r="123" spans="1:13" s="70" customFormat="1" ht="26.4" customHeight="1" x14ac:dyDescent="0.4">
      <c r="A123" s="110"/>
      <c r="B123" s="136"/>
      <c r="D123" s="82" t="s">
        <v>901</v>
      </c>
      <c r="E123" s="82" t="s">
        <v>914</v>
      </c>
      <c r="F123" s="334" t="s">
        <v>167</v>
      </c>
      <c r="G123" s="334" t="s">
        <v>167</v>
      </c>
      <c r="H123" s="334">
        <v>11732</v>
      </c>
      <c r="I123" s="378" t="s">
        <v>167</v>
      </c>
      <c r="J123" s="81"/>
      <c r="K123" s="661"/>
      <c r="L123" s="112"/>
      <c r="M123" s="664"/>
    </row>
    <row r="124" spans="1:13" s="70" customFormat="1" ht="26.4" customHeight="1" x14ac:dyDescent="0.4">
      <c r="A124" s="110"/>
      <c r="B124" s="136"/>
      <c r="D124" s="82" t="s">
        <v>901</v>
      </c>
      <c r="E124" s="451" t="s">
        <v>915</v>
      </c>
      <c r="F124" s="334" t="s">
        <v>167</v>
      </c>
      <c r="G124" s="334">
        <v>134409</v>
      </c>
      <c r="H124" s="334">
        <v>134409</v>
      </c>
      <c r="I124" s="347">
        <f t="shared" ref="I124" si="5">((H124-G124)/G124)</f>
        <v>0</v>
      </c>
      <c r="J124" s="222"/>
      <c r="K124" s="661"/>
      <c r="L124" s="112"/>
      <c r="M124" s="664"/>
    </row>
    <row r="125" spans="1:13" s="70" customFormat="1" ht="26.4" customHeight="1" x14ac:dyDescent="0.4">
      <c r="A125" s="110"/>
      <c r="B125" s="136"/>
      <c r="D125" s="82" t="s">
        <v>901</v>
      </c>
      <c r="E125" s="82" t="s">
        <v>916</v>
      </c>
      <c r="F125" s="334" t="s">
        <v>167</v>
      </c>
      <c r="G125" s="334" t="s">
        <v>167</v>
      </c>
      <c r="H125" s="554">
        <v>1.71</v>
      </c>
      <c r="I125" s="378" t="s">
        <v>167</v>
      </c>
      <c r="J125" s="81"/>
      <c r="K125" s="661"/>
      <c r="L125" s="112"/>
      <c r="M125" s="664"/>
    </row>
    <row r="126" spans="1:13" s="70" customFormat="1" ht="26.4" customHeight="1" x14ac:dyDescent="0.4">
      <c r="A126" s="110"/>
      <c r="B126" s="136"/>
      <c r="D126" s="82" t="s">
        <v>901</v>
      </c>
      <c r="E126" s="451" t="s">
        <v>917</v>
      </c>
      <c r="F126" s="334" t="s">
        <v>167</v>
      </c>
      <c r="G126" s="334" t="s">
        <v>167</v>
      </c>
      <c r="H126" s="334">
        <v>672183</v>
      </c>
      <c r="I126" s="472" t="s">
        <v>167</v>
      </c>
      <c r="J126" s="81"/>
      <c r="K126" s="661"/>
      <c r="L126" s="112"/>
      <c r="M126" s="664"/>
    </row>
    <row r="127" spans="1:13" s="70" customFormat="1" ht="26.4" customHeight="1" x14ac:dyDescent="0.4">
      <c r="A127" s="110"/>
      <c r="B127" s="136"/>
      <c r="D127" s="82" t="s">
        <v>901</v>
      </c>
      <c r="E127" s="82" t="s">
        <v>918</v>
      </c>
      <c r="F127" s="334" t="s">
        <v>167</v>
      </c>
      <c r="G127" s="334" t="s">
        <v>167</v>
      </c>
      <c r="H127" s="334">
        <v>8204</v>
      </c>
      <c r="I127" s="379" t="s">
        <v>167</v>
      </c>
      <c r="J127" s="81"/>
      <c r="K127" s="661"/>
      <c r="L127" s="112"/>
      <c r="M127" s="664"/>
    </row>
    <row r="128" spans="1:13" s="70" customFormat="1" ht="14.25" customHeight="1" x14ac:dyDescent="0.4">
      <c r="A128" s="110"/>
      <c r="B128" s="58"/>
      <c r="D128" s="113"/>
      <c r="E128" s="112"/>
      <c r="I128" s="555"/>
    </row>
    <row r="129" spans="1:24" s="55" customFormat="1" ht="15" hidden="1" customHeight="1" x14ac:dyDescent="0.4">
      <c r="A129" s="110"/>
      <c r="B129" s="58"/>
      <c r="D129" s="113"/>
      <c r="E129" s="123"/>
      <c r="F129" s="57"/>
      <c r="I129" s="124"/>
      <c r="J129" s="57"/>
      <c r="K129" s="57"/>
      <c r="M129" s="57"/>
      <c r="O129" s="58"/>
      <c r="P129" s="58"/>
      <c r="Q129" s="58"/>
      <c r="R129" s="58"/>
      <c r="S129" s="58"/>
      <c r="T129" s="58"/>
      <c r="U129" s="58"/>
      <c r="V129" s="58"/>
      <c r="W129" s="58"/>
      <c r="X129" s="58"/>
    </row>
    <row r="130" spans="1:24" s="55" customFormat="1" ht="15" hidden="1" customHeight="1" x14ac:dyDescent="0.4">
      <c r="A130" s="110"/>
      <c r="B130" s="58"/>
      <c r="D130" s="113"/>
      <c r="E130" s="123"/>
      <c r="F130" s="57"/>
      <c r="I130" s="124"/>
      <c r="J130" s="57"/>
      <c r="K130" s="57"/>
      <c r="M130" s="57"/>
      <c r="O130" s="58"/>
      <c r="P130" s="58"/>
      <c r="Q130" s="58"/>
      <c r="R130" s="58"/>
      <c r="S130" s="58"/>
      <c r="T130" s="58"/>
      <c r="U130" s="58"/>
      <c r="V130" s="58"/>
      <c r="W130" s="58"/>
      <c r="X130" s="58"/>
    </row>
    <row r="131" spans="1:24" s="55" customFormat="1" ht="15" hidden="1" customHeight="1" x14ac:dyDescent="0.4">
      <c r="A131" s="110"/>
      <c r="B131" s="58"/>
      <c r="D131" s="113"/>
      <c r="E131" s="123"/>
      <c r="F131" s="57"/>
      <c r="I131" s="124"/>
      <c r="J131" s="57"/>
      <c r="K131" s="57"/>
      <c r="M131" s="57"/>
      <c r="O131" s="58"/>
      <c r="P131" s="58"/>
      <c r="Q131" s="58"/>
      <c r="R131" s="58"/>
      <c r="S131" s="58"/>
      <c r="T131" s="58"/>
      <c r="U131" s="58"/>
      <c r="V131" s="58"/>
      <c r="W131" s="58"/>
      <c r="X131" s="58"/>
    </row>
    <row r="132" spans="1:24" s="55" customFormat="1" ht="15" hidden="1" customHeight="1" x14ac:dyDescent="0.4">
      <c r="A132" s="110"/>
      <c r="B132" s="58"/>
      <c r="D132" s="113"/>
      <c r="E132" s="123"/>
      <c r="F132" s="57"/>
      <c r="I132" s="124"/>
      <c r="J132" s="57"/>
      <c r="K132" s="57"/>
      <c r="M132" s="57"/>
      <c r="O132" s="58"/>
      <c r="P132" s="58"/>
      <c r="Q132" s="58"/>
      <c r="R132" s="58"/>
      <c r="S132" s="58"/>
      <c r="T132" s="58"/>
      <c r="U132" s="58"/>
      <c r="V132" s="58"/>
      <c r="W132" s="58"/>
      <c r="X132" s="58"/>
    </row>
    <row r="133" spans="1:24" s="55" customFormat="1" ht="15" hidden="1" customHeight="1" x14ac:dyDescent="0.4">
      <c r="A133" s="110"/>
      <c r="B133" s="58"/>
      <c r="D133" s="113"/>
      <c r="E133" s="123"/>
      <c r="F133" s="57"/>
      <c r="I133" s="124"/>
      <c r="J133" s="57"/>
      <c r="K133" s="57"/>
      <c r="M133" s="57"/>
      <c r="O133" s="58"/>
      <c r="P133" s="58"/>
      <c r="Q133" s="58"/>
      <c r="R133" s="58"/>
      <c r="S133" s="58"/>
      <c r="T133" s="58"/>
      <c r="U133" s="58"/>
      <c r="V133" s="58"/>
      <c r="W133" s="58"/>
      <c r="X133" s="58"/>
    </row>
    <row r="134" spans="1:24" s="55" customFormat="1" ht="15" hidden="1" customHeight="1" x14ac:dyDescent="0.4">
      <c r="A134" s="110"/>
      <c r="B134" s="58"/>
      <c r="D134" s="113"/>
      <c r="E134" s="123"/>
      <c r="F134" s="57"/>
      <c r="I134" s="124"/>
      <c r="J134" s="57"/>
      <c r="K134" s="57"/>
      <c r="M134" s="57"/>
      <c r="O134" s="58"/>
      <c r="P134" s="58"/>
      <c r="Q134" s="58"/>
      <c r="R134" s="58"/>
      <c r="S134" s="58"/>
      <c r="T134" s="58"/>
      <c r="U134" s="58"/>
      <c r="V134" s="58"/>
      <c r="W134" s="58"/>
      <c r="X134" s="58"/>
    </row>
    <row r="135" spans="1:24" s="55" customFormat="1" ht="15" hidden="1" customHeight="1" x14ac:dyDescent="0.4">
      <c r="A135" s="110"/>
      <c r="B135" s="58"/>
      <c r="D135" s="113"/>
      <c r="E135" s="123"/>
      <c r="F135" s="57"/>
      <c r="I135" s="124"/>
      <c r="J135" s="57"/>
      <c r="K135" s="57"/>
      <c r="M135" s="57"/>
      <c r="O135" s="58"/>
      <c r="P135" s="58"/>
      <c r="Q135" s="58"/>
      <c r="R135" s="58"/>
      <c r="S135" s="58"/>
      <c r="T135" s="58"/>
      <c r="U135" s="58"/>
      <c r="V135" s="58"/>
      <c r="W135" s="58"/>
      <c r="X135" s="58"/>
    </row>
    <row r="136" spans="1:24" s="55" customFormat="1" ht="15" hidden="1" customHeight="1" x14ac:dyDescent="0.4">
      <c r="A136" s="110"/>
      <c r="B136" s="58"/>
      <c r="D136" s="113"/>
      <c r="E136" s="123"/>
      <c r="F136" s="57"/>
      <c r="I136" s="124"/>
      <c r="J136" s="57"/>
      <c r="K136" s="57"/>
      <c r="M136" s="57"/>
      <c r="O136" s="58"/>
      <c r="P136" s="58"/>
      <c r="Q136" s="58"/>
      <c r="R136" s="58"/>
      <c r="S136" s="58"/>
      <c r="T136" s="58"/>
      <c r="U136" s="58"/>
      <c r="V136" s="58"/>
      <c r="W136" s="58"/>
      <c r="X136" s="58"/>
    </row>
    <row r="137" spans="1:24" s="55" customFormat="1" ht="15" hidden="1" customHeight="1" x14ac:dyDescent="0.4">
      <c r="A137" s="110"/>
      <c r="B137" s="58"/>
      <c r="D137" s="113"/>
      <c r="E137" s="123"/>
      <c r="F137" s="57"/>
      <c r="I137" s="124"/>
      <c r="J137" s="57"/>
      <c r="K137" s="57"/>
      <c r="M137" s="57"/>
      <c r="O137" s="58"/>
      <c r="P137" s="58"/>
      <c r="Q137" s="58"/>
      <c r="R137" s="58"/>
      <c r="S137" s="58"/>
      <c r="T137" s="58"/>
      <c r="U137" s="58"/>
      <c r="V137" s="58"/>
      <c r="W137" s="58"/>
      <c r="X137" s="58"/>
    </row>
    <row r="138" spans="1:24" s="55" customFormat="1" ht="15" hidden="1" customHeight="1" x14ac:dyDescent="0.4">
      <c r="A138" s="110"/>
      <c r="B138" s="58"/>
      <c r="D138" s="113"/>
      <c r="E138" s="123"/>
      <c r="F138" s="57"/>
      <c r="I138" s="124"/>
      <c r="J138" s="57"/>
      <c r="K138" s="57"/>
      <c r="M138" s="57"/>
      <c r="O138" s="58"/>
      <c r="P138" s="58"/>
      <c r="Q138" s="58"/>
      <c r="R138" s="58"/>
      <c r="S138" s="58"/>
      <c r="T138" s="58"/>
      <c r="U138" s="58"/>
      <c r="V138" s="58"/>
      <c r="W138" s="58"/>
      <c r="X138" s="58"/>
    </row>
    <row r="139" spans="1:24" s="55" customFormat="1" ht="15" hidden="1" customHeight="1" x14ac:dyDescent="0.4">
      <c r="A139" s="110"/>
      <c r="B139" s="58"/>
      <c r="D139" s="113"/>
      <c r="E139" s="123"/>
      <c r="F139" s="57"/>
      <c r="I139" s="124"/>
      <c r="J139" s="57"/>
      <c r="K139" s="57"/>
      <c r="M139" s="57"/>
      <c r="O139" s="58"/>
      <c r="P139" s="58"/>
      <c r="Q139" s="58"/>
      <c r="R139" s="58"/>
      <c r="S139" s="58"/>
      <c r="T139" s="58"/>
      <c r="U139" s="58"/>
      <c r="V139" s="58"/>
      <c r="W139" s="58"/>
      <c r="X139" s="58"/>
    </row>
    <row r="140" spans="1:24" s="55" customFormat="1" ht="15" hidden="1" customHeight="1" x14ac:dyDescent="0.4">
      <c r="A140" s="110"/>
      <c r="B140" s="58"/>
      <c r="D140" s="113"/>
      <c r="E140" s="123"/>
      <c r="F140" s="57"/>
      <c r="I140" s="124"/>
      <c r="J140" s="57"/>
      <c r="K140" s="57"/>
      <c r="M140" s="57"/>
      <c r="O140" s="58"/>
      <c r="P140" s="58"/>
      <c r="Q140" s="58"/>
      <c r="R140" s="58"/>
      <c r="S140" s="58"/>
      <c r="T140" s="58"/>
      <c r="U140" s="58"/>
      <c r="V140" s="58"/>
      <c r="W140" s="58"/>
      <c r="X140" s="58"/>
    </row>
    <row r="141" spans="1:24" s="57" customFormat="1" ht="15" hidden="1" customHeight="1" x14ac:dyDescent="0.4">
      <c r="A141" s="110"/>
      <c r="B141" s="58"/>
      <c r="C141" s="55"/>
      <c r="D141" s="113"/>
      <c r="E141" s="123"/>
      <c r="G141" s="55"/>
      <c r="H141" s="55"/>
      <c r="I141" s="124"/>
      <c r="L141" s="55"/>
      <c r="N141" s="55"/>
      <c r="O141" s="58"/>
      <c r="P141" s="58"/>
      <c r="Q141" s="58"/>
      <c r="R141" s="58"/>
      <c r="S141" s="58"/>
      <c r="T141" s="58"/>
      <c r="U141" s="58"/>
      <c r="V141" s="58"/>
      <c r="W141" s="58"/>
      <c r="X141" s="58"/>
    </row>
    <row r="142" spans="1:24" s="57" customFormat="1" ht="15" hidden="1" customHeight="1" x14ac:dyDescent="0.4">
      <c r="A142" s="110"/>
      <c r="B142" s="58"/>
      <c r="C142" s="55"/>
      <c r="D142" s="113"/>
      <c r="E142" s="123"/>
      <c r="G142" s="55"/>
      <c r="H142" s="55"/>
      <c r="I142" s="124"/>
      <c r="L142" s="55"/>
      <c r="N142" s="55"/>
      <c r="O142" s="58"/>
      <c r="P142" s="58"/>
      <c r="Q142" s="58"/>
      <c r="R142" s="58"/>
      <c r="S142" s="58"/>
      <c r="T142" s="58"/>
      <c r="U142" s="58"/>
      <c r="V142" s="58"/>
      <c r="W142" s="58"/>
      <c r="X142" s="58"/>
    </row>
    <row r="143" spans="1:24" s="57" customFormat="1" ht="15" hidden="1" customHeight="1" x14ac:dyDescent="0.4">
      <c r="A143" s="110"/>
      <c r="B143" s="58"/>
      <c r="C143" s="55"/>
      <c r="D143" s="113"/>
      <c r="E143" s="123"/>
      <c r="G143" s="55"/>
      <c r="H143" s="55"/>
      <c r="I143" s="124"/>
      <c r="L143" s="55"/>
      <c r="N143" s="55"/>
      <c r="O143" s="58"/>
      <c r="P143" s="58"/>
      <c r="Q143" s="58"/>
      <c r="R143" s="58"/>
      <c r="S143" s="58"/>
      <c r="T143" s="58"/>
      <c r="U143" s="58"/>
      <c r="V143" s="58"/>
      <c r="W143" s="58"/>
      <c r="X143" s="58"/>
    </row>
    <row r="144" spans="1:24" s="57" customFormat="1" ht="15" hidden="1" customHeight="1" x14ac:dyDescent="0.4">
      <c r="A144" s="110"/>
      <c r="B144" s="58"/>
      <c r="C144" s="55"/>
      <c r="D144" s="113"/>
      <c r="E144" s="123"/>
      <c r="G144" s="55"/>
      <c r="H144" s="55"/>
      <c r="I144" s="124"/>
      <c r="L144" s="55"/>
      <c r="N144" s="55"/>
      <c r="O144" s="58"/>
      <c r="P144" s="58"/>
      <c r="Q144" s="58"/>
      <c r="R144" s="58"/>
      <c r="S144" s="58"/>
      <c r="T144" s="58"/>
      <c r="U144" s="58"/>
      <c r="V144" s="58"/>
      <c r="W144" s="58"/>
      <c r="X144" s="58"/>
    </row>
    <row r="145" spans="1:24" s="57" customFormat="1" ht="15" hidden="1" customHeight="1" x14ac:dyDescent="0.4">
      <c r="A145" s="110"/>
      <c r="B145" s="58"/>
      <c r="C145" s="55"/>
      <c r="D145" s="113"/>
      <c r="E145" s="123"/>
      <c r="G145" s="55"/>
      <c r="H145" s="55"/>
      <c r="I145" s="124"/>
      <c r="L145" s="55"/>
      <c r="N145" s="55"/>
      <c r="O145" s="58"/>
      <c r="P145" s="58"/>
      <c r="Q145" s="58"/>
      <c r="R145" s="58"/>
      <c r="S145" s="58"/>
      <c r="T145" s="58"/>
      <c r="U145" s="58"/>
      <c r="V145" s="58"/>
      <c r="W145" s="58"/>
      <c r="X145" s="58"/>
    </row>
    <row r="146" spans="1:24" s="57" customFormat="1" ht="15" hidden="1" customHeight="1" x14ac:dyDescent="0.4">
      <c r="A146" s="110"/>
      <c r="B146" s="58"/>
      <c r="C146" s="55"/>
      <c r="D146" s="113"/>
      <c r="E146" s="123"/>
      <c r="G146" s="55"/>
      <c r="H146" s="55"/>
      <c r="I146" s="124"/>
      <c r="L146" s="55"/>
      <c r="N146" s="55"/>
      <c r="O146" s="58"/>
      <c r="P146" s="58"/>
      <c r="Q146" s="58"/>
      <c r="R146" s="58"/>
      <c r="S146" s="58"/>
      <c r="T146" s="58"/>
      <c r="U146" s="58"/>
      <c r="V146" s="58"/>
      <c r="W146" s="58"/>
      <c r="X146" s="58"/>
    </row>
    <row r="147" spans="1:24" s="57" customFormat="1" ht="15" hidden="1" customHeight="1" x14ac:dyDescent="0.4">
      <c r="A147" s="110"/>
      <c r="B147" s="58"/>
      <c r="C147" s="55"/>
      <c r="D147" s="113"/>
      <c r="E147" s="123"/>
      <c r="G147" s="55"/>
      <c r="H147" s="55"/>
      <c r="I147" s="124"/>
      <c r="L147" s="55"/>
      <c r="N147" s="55"/>
      <c r="O147" s="58"/>
      <c r="P147" s="58"/>
      <c r="Q147" s="58"/>
      <c r="R147" s="58"/>
      <c r="S147" s="58"/>
      <c r="T147" s="58"/>
      <c r="U147" s="58"/>
      <c r="V147" s="58"/>
      <c r="W147" s="58"/>
      <c r="X147" s="58"/>
    </row>
    <row r="148" spans="1:24" s="57" customFormat="1" ht="15" hidden="1" customHeight="1" x14ac:dyDescent="0.4">
      <c r="A148" s="110"/>
      <c r="B148" s="58"/>
      <c r="C148" s="55"/>
      <c r="D148" s="113"/>
      <c r="E148" s="123"/>
      <c r="G148" s="55"/>
      <c r="H148" s="55"/>
      <c r="I148" s="124"/>
      <c r="L148" s="55"/>
      <c r="N148" s="55"/>
      <c r="O148" s="58"/>
      <c r="P148" s="58"/>
      <c r="Q148" s="58"/>
      <c r="R148" s="58"/>
      <c r="S148" s="58"/>
      <c r="T148" s="58"/>
      <c r="U148" s="58"/>
      <c r="V148" s="58"/>
      <c r="W148" s="58"/>
      <c r="X148" s="58"/>
    </row>
    <row r="149" spans="1:24" s="57" customFormat="1" ht="15" hidden="1" customHeight="1" x14ac:dyDescent="0.4">
      <c r="A149" s="110"/>
      <c r="B149" s="58"/>
      <c r="C149" s="55"/>
      <c r="D149" s="113"/>
      <c r="E149" s="123"/>
      <c r="G149" s="55"/>
      <c r="H149" s="55"/>
      <c r="I149" s="124"/>
      <c r="L149" s="55"/>
      <c r="N149" s="55"/>
      <c r="O149" s="58"/>
      <c r="P149" s="58"/>
      <c r="Q149" s="58"/>
      <c r="R149" s="58"/>
      <c r="S149" s="58"/>
      <c r="T149" s="58"/>
      <c r="U149" s="58"/>
      <c r="V149" s="58"/>
      <c r="W149" s="58"/>
      <c r="X149" s="58"/>
    </row>
    <row r="150" spans="1:24" s="57" customFormat="1" ht="15" hidden="1" customHeight="1" x14ac:dyDescent="0.4">
      <c r="A150" s="110"/>
      <c r="B150" s="58"/>
      <c r="C150" s="55"/>
      <c r="D150" s="113"/>
      <c r="E150" s="123"/>
      <c r="G150" s="55"/>
      <c r="H150" s="55"/>
      <c r="I150" s="124"/>
      <c r="L150" s="55"/>
      <c r="N150" s="55"/>
      <c r="O150" s="58"/>
      <c r="P150" s="58"/>
      <c r="Q150" s="58"/>
      <c r="R150" s="58"/>
      <c r="S150" s="58"/>
      <c r="T150" s="58"/>
      <c r="U150" s="58"/>
      <c r="V150" s="58"/>
      <c r="W150" s="58"/>
      <c r="X150" s="58"/>
    </row>
    <row r="151" spans="1:24" s="57" customFormat="1" ht="15" hidden="1" customHeight="1" x14ac:dyDescent="0.4">
      <c r="A151" s="110"/>
      <c r="B151" s="58"/>
      <c r="C151" s="55"/>
      <c r="D151" s="113"/>
      <c r="E151" s="123"/>
      <c r="G151" s="55"/>
      <c r="H151" s="55"/>
      <c r="I151" s="124"/>
      <c r="L151" s="55"/>
      <c r="N151" s="55"/>
      <c r="O151" s="58"/>
      <c r="P151" s="58"/>
      <c r="Q151" s="58"/>
      <c r="R151" s="58"/>
      <c r="S151" s="58"/>
      <c r="T151" s="58"/>
      <c r="U151" s="58"/>
      <c r="V151" s="58"/>
      <c r="W151" s="58"/>
      <c r="X151" s="58"/>
    </row>
    <row r="152" spans="1:24" s="57" customFormat="1" ht="15" hidden="1" customHeight="1" x14ac:dyDescent="0.4">
      <c r="A152" s="110"/>
      <c r="B152" s="58"/>
      <c r="C152" s="55"/>
      <c r="D152" s="113"/>
      <c r="E152" s="123"/>
      <c r="G152" s="55"/>
      <c r="H152" s="55"/>
      <c r="I152" s="124"/>
      <c r="L152" s="55"/>
      <c r="N152" s="55"/>
      <c r="O152" s="58"/>
      <c r="P152" s="58"/>
      <c r="Q152" s="58"/>
      <c r="R152" s="58"/>
      <c r="S152" s="58"/>
      <c r="T152" s="58"/>
      <c r="U152" s="58"/>
      <c r="V152" s="58"/>
      <c r="W152" s="58"/>
      <c r="X152" s="58"/>
    </row>
    <row r="153" spans="1:24" s="57" customFormat="1" ht="15" hidden="1" customHeight="1" x14ac:dyDescent="0.4">
      <c r="A153" s="110"/>
      <c r="B153" s="58"/>
      <c r="C153" s="55"/>
      <c r="D153" s="113"/>
      <c r="E153" s="123"/>
      <c r="G153" s="55"/>
      <c r="H153" s="55"/>
      <c r="I153" s="124"/>
      <c r="L153" s="55"/>
      <c r="N153" s="55"/>
      <c r="O153" s="58"/>
      <c r="P153" s="58"/>
      <c r="Q153" s="58"/>
      <c r="R153" s="58"/>
      <c r="S153" s="58"/>
      <c r="T153" s="58"/>
      <c r="U153" s="58"/>
      <c r="V153" s="58"/>
      <c r="W153" s="58"/>
      <c r="X153" s="58"/>
    </row>
    <row r="154" spans="1:24" s="57" customFormat="1" ht="15" hidden="1" customHeight="1" x14ac:dyDescent="0.4">
      <c r="A154" s="110"/>
      <c r="B154" s="58"/>
      <c r="C154" s="55"/>
      <c r="D154" s="113"/>
      <c r="E154" s="123"/>
      <c r="G154" s="55"/>
      <c r="H154" s="55"/>
      <c r="I154" s="124"/>
      <c r="L154" s="125"/>
      <c r="N154" s="55"/>
      <c r="O154" s="58"/>
      <c r="P154" s="58"/>
      <c r="Q154" s="58"/>
      <c r="R154" s="58"/>
      <c r="S154" s="58"/>
      <c r="T154" s="58"/>
      <c r="U154" s="58"/>
      <c r="V154" s="58"/>
      <c r="W154" s="58"/>
      <c r="X154" s="58"/>
    </row>
    <row r="155" spans="1:24" s="57" customFormat="1" ht="15" hidden="1" customHeight="1" x14ac:dyDescent="0.4">
      <c r="A155" s="110"/>
      <c r="B155" s="58"/>
      <c r="C155" s="55"/>
      <c r="D155" s="113"/>
      <c r="E155" s="123"/>
      <c r="G155" s="55"/>
      <c r="H155" s="55"/>
      <c r="I155" s="124"/>
      <c r="L155" s="125"/>
      <c r="N155" s="55"/>
      <c r="O155" s="58"/>
      <c r="P155" s="58"/>
      <c r="Q155" s="58"/>
      <c r="R155" s="58"/>
      <c r="S155" s="58"/>
      <c r="T155" s="58"/>
      <c r="U155" s="58"/>
      <c r="V155" s="58"/>
      <c r="W155" s="58"/>
      <c r="X155" s="58"/>
    </row>
    <row r="156" spans="1:24" s="57" customFormat="1" ht="15" hidden="1" customHeight="1" x14ac:dyDescent="0.4">
      <c r="A156" s="110"/>
      <c r="B156" s="58"/>
      <c r="C156" s="55"/>
      <c r="D156" s="113"/>
      <c r="E156" s="123"/>
      <c r="G156" s="55"/>
      <c r="H156" s="55"/>
      <c r="I156" s="124"/>
      <c r="L156" s="125"/>
      <c r="N156" s="55"/>
      <c r="O156" s="58"/>
      <c r="P156" s="58"/>
      <c r="Q156" s="58"/>
      <c r="R156" s="58"/>
      <c r="S156" s="58"/>
      <c r="T156" s="58"/>
      <c r="U156" s="58"/>
      <c r="V156" s="58"/>
      <c r="W156" s="58"/>
      <c r="X156" s="58"/>
    </row>
    <row r="157" spans="1:24" s="110" customFormat="1" ht="15" hidden="1" customHeight="1" x14ac:dyDescent="0.4">
      <c r="B157" s="58"/>
      <c r="C157" s="55"/>
      <c r="D157" s="113"/>
      <c r="E157" s="123"/>
      <c r="F157" s="57"/>
      <c r="G157" s="55"/>
      <c r="H157" s="55"/>
      <c r="I157" s="124"/>
      <c r="J157" s="57"/>
      <c r="K157" s="57"/>
      <c r="L157" s="125"/>
      <c r="M157" s="57"/>
      <c r="N157" s="55"/>
      <c r="O157" s="58"/>
      <c r="P157" s="58"/>
      <c r="Q157" s="58"/>
      <c r="R157" s="58"/>
      <c r="S157" s="58"/>
      <c r="T157" s="58"/>
      <c r="U157" s="58"/>
      <c r="V157" s="58"/>
      <c r="W157" s="58"/>
      <c r="X157" s="58"/>
    </row>
    <row r="158" spans="1:24" s="110" customFormat="1" ht="15" hidden="1" customHeight="1" x14ac:dyDescent="0.4">
      <c r="B158" s="58"/>
      <c r="C158" s="55"/>
      <c r="D158" s="113"/>
      <c r="E158" s="123"/>
      <c r="F158" s="57"/>
      <c r="G158" s="55"/>
      <c r="H158" s="55"/>
      <c r="I158" s="124"/>
      <c r="J158" s="57"/>
      <c r="K158" s="57"/>
      <c r="L158" s="125"/>
      <c r="M158" s="57"/>
      <c r="N158" s="55"/>
      <c r="O158" s="58"/>
      <c r="P158" s="58"/>
      <c r="Q158" s="58"/>
      <c r="R158" s="58"/>
      <c r="S158" s="58"/>
      <c r="T158" s="58"/>
      <c r="U158" s="58"/>
      <c r="V158" s="58"/>
      <c r="W158" s="58"/>
      <c r="X158" s="58"/>
    </row>
    <row r="159" spans="1:24" s="110" customFormat="1" ht="15" hidden="1" customHeight="1" x14ac:dyDescent="0.4">
      <c r="B159" s="58"/>
      <c r="C159" s="55"/>
      <c r="D159" s="113"/>
      <c r="E159" s="123"/>
      <c r="F159" s="57"/>
      <c r="G159" s="55"/>
      <c r="H159" s="55"/>
      <c r="I159" s="124"/>
      <c r="J159" s="57"/>
      <c r="K159" s="57"/>
      <c r="L159" s="125"/>
      <c r="M159" s="57"/>
      <c r="N159" s="55"/>
      <c r="O159" s="58"/>
      <c r="P159" s="58"/>
      <c r="Q159" s="58"/>
      <c r="R159" s="58"/>
      <c r="S159" s="58"/>
      <c r="T159" s="58"/>
      <c r="U159" s="58"/>
      <c r="V159" s="58"/>
      <c r="W159" s="58"/>
      <c r="X159" s="58"/>
    </row>
    <row r="160" spans="1:24" s="110" customFormat="1" ht="15" hidden="1" customHeight="1" x14ac:dyDescent="0.4">
      <c r="B160" s="58"/>
      <c r="C160" s="55"/>
      <c r="D160" s="113"/>
      <c r="E160" s="123"/>
      <c r="F160" s="57"/>
      <c r="G160" s="55"/>
      <c r="H160" s="55"/>
      <c r="I160" s="124"/>
      <c r="J160" s="57"/>
      <c r="K160" s="57"/>
      <c r="L160" s="125"/>
      <c r="M160" s="57"/>
      <c r="N160" s="55"/>
      <c r="O160" s="58"/>
      <c r="P160" s="58"/>
      <c r="Q160" s="58"/>
      <c r="R160" s="58"/>
      <c r="S160" s="58"/>
      <c r="T160" s="58"/>
      <c r="U160" s="58"/>
      <c r="V160" s="58"/>
      <c r="W160" s="58"/>
      <c r="X160" s="58"/>
    </row>
    <row r="161" spans="2:24" s="110" customFormat="1" ht="15" hidden="1" customHeight="1" x14ac:dyDescent="0.4">
      <c r="B161" s="58"/>
      <c r="C161" s="55"/>
      <c r="D161" s="113"/>
      <c r="E161" s="123"/>
      <c r="F161" s="57"/>
      <c r="G161" s="55"/>
      <c r="H161" s="55"/>
      <c r="I161" s="124"/>
      <c r="J161" s="57"/>
      <c r="K161" s="57"/>
      <c r="L161" s="125"/>
      <c r="M161" s="57"/>
      <c r="N161" s="55"/>
      <c r="O161" s="58"/>
      <c r="P161" s="58"/>
      <c r="Q161" s="58"/>
      <c r="R161" s="58"/>
      <c r="S161" s="58"/>
      <c r="T161" s="58"/>
      <c r="U161" s="58"/>
      <c r="V161" s="58"/>
      <c r="W161" s="58"/>
      <c r="X161" s="58"/>
    </row>
    <row r="162" spans="2:24" s="110" customFormat="1" ht="15" hidden="1" customHeight="1" x14ac:dyDescent="0.4">
      <c r="B162" s="58"/>
      <c r="C162" s="55"/>
      <c r="D162" s="113"/>
      <c r="E162" s="123"/>
      <c r="F162" s="57"/>
      <c r="G162" s="55"/>
      <c r="H162" s="55"/>
      <c r="I162" s="124"/>
      <c r="J162" s="57"/>
      <c r="K162" s="57"/>
      <c r="L162" s="125"/>
      <c r="M162" s="57"/>
      <c r="N162" s="55"/>
      <c r="O162" s="58"/>
      <c r="P162" s="58"/>
      <c r="Q162" s="58"/>
      <c r="R162" s="58"/>
      <c r="S162" s="58"/>
      <c r="T162" s="58"/>
      <c r="U162" s="58"/>
      <c r="V162" s="58"/>
      <c r="W162" s="58"/>
      <c r="X162" s="58"/>
    </row>
    <row r="163" spans="2:24" s="110" customFormat="1" ht="15" hidden="1" customHeight="1" x14ac:dyDescent="0.4">
      <c r="B163" s="58"/>
      <c r="C163" s="55"/>
      <c r="D163" s="113"/>
      <c r="E163" s="123"/>
      <c r="F163" s="57"/>
      <c r="G163" s="55"/>
      <c r="H163" s="55"/>
      <c r="I163" s="124"/>
      <c r="J163" s="57"/>
      <c r="K163" s="57"/>
      <c r="L163" s="125"/>
      <c r="M163" s="57"/>
      <c r="N163" s="55"/>
      <c r="O163" s="58"/>
      <c r="P163" s="58"/>
      <c r="Q163" s="58"/>
      <c r="R163" s="58"/>
      <c r="S163" s="58"/>
      <c r="T163" s="58"/>
      <c r="U163" s="58"/>
      <c r="V163" s="58"/>
      <c r="W163" s="58"/>
      <c r="X163" s="58"/>
    </row>
    <row r="164" spans="2:24" s="110" customFormat="1" ht="15" hidden="1" customHeight="1" x14ac:dyDescent="0.4">
      <c r="B164" s="58"/>
      <c r="C164" s="55"/>
      <c r="D164" s="113"/>
      <c r="E164" s="123"/>
      <c r="F164" s="57"/>
      <c r="G164" s="55"/>
      <c r="H164" s="55"/>
      <c r="I164" s="124"/>
      <c r="J164" s="57"/>
      <c r="K164" s="57"/>
      <c r="L164" s="125"/>
      <c r="M164" s="57"/>
      <c r="N164" s="55"/>
      <c r="O164" s="58"/>
      <c r="P164" s="58"/>
      <c r="Q164" s="58"/>
      <c r="R164" s="58"/>
      <c r="S164" s="58"/>
      <c r="T164" s="58"/>
      <c r="U164" s="58"/>
      <c r="V164" s="58"/>
      <c r="W164" s="58"/>
      <c r="X164" s="58"/>
    </row>
    <row r="165" spans="2:24" s="110" customFormat="1" ht="15" hidden="1" customHeight="1" x14ac:dyDescent="0.4">
      <c r="B165" s="58"/>
      <c r="C165" s="55"/>
      <c r="D165" s="113"/>
      <c r="E165" s="123"/>
      <c r="F165" s="57"/>
      <c r="G165" s="55"/>
      <c r="H165" s="55"/>
      <c r="I165" s="124"/>
      <c r="J165" s="57"/>
      <c r="K165" s="57"/>
      <c r="L165" s="125"/>
      <c r="M165" s="57"/>
      <c r="N165" s="55"/>
      <c r="O165" s="58"/>
      <c r="P165" s="58"/>
      <c r="Q165" s="58"/>
      <c r="R165" s="58"/>
      <c r="S165" s="58"/>
      <c r="T165" s="58"/>
      <c r="U165" s="58"/>
      <c r="V165" s="58"/>
      <c r="W165" s="58"/>
      <c r="X165" s="58"/>
    </row>
    <row r="166" spans="2:24" s="110" customFormat="1" ht="15" hidden="1" customHeight="1" x14ac:dyDescent="0.4">
      <c r="B166" s="58"/>
      <c r="C166" s="55"/>
      <c r="D166" s="113"/>
      <c r="E166" s="123"/>
      <c r="F166" s="57"/>
      <c r="G166" s="55"/>
      <c r="H166" s="55"/>
      <c r="I166" s="124"/>
      <c r="J166" s="57"/>
      <c r="K166" s="57"/>
      <c r="L166" s="125"/>
      <c r="M166" s="57"/>
      <c r="N166" s="55"/>
      <c r="O166" s="58"/>
      <c r="P166" s="58"/>
      <c r="Q166" s="58"/>
      <c r="R166" s="58"/>
      <c r="S166" s="58"/>
      <c r="T166" s="58"/>
      <c r="U166" s="58"/>
      <c r="V166" s="58"/>
      <c r="W166" s="58"/>
      <c r="X166" s="58"/>
    </row>
    <row r="167" spans="2:24" s="110" customFormat="1" ht="15" hidden="1" customHeight="1" x14ac:dyDescent="0.4">
      <c r="B167" s="58"/>
      <c r="C167" s="55"/>
      <c r="D167" s="113"/>
      <c r="E167" s="123"/>
      <c r="F167" s="57"/>
      <c r="G167" s="55"/>
      <c r="H167" s="55"/>
      <c r="I167" s="124"/>
      <c r="J167" s="57"/>
      <c r="K167" s="57"/>
      <c r="L167" s="125"/>
      <c r="M167" s="57"/>
      <c r="N167" s="55"/>
      <c r="O167" s="58"/>
      <c r="P167" s="58"/>
      <c r="Q167" s="58"/>
      <c r="R167" s="58"/>
      <c r="S167" s="58"/>
      <c r="T167" s="58"/>
      <c r="U167" s="58"/>
      <c r="V167" s="58"/>
      <c r="W167" s="58"/>
      <c r="X167" s="58"/>
    </row>
    <row r="168" spans="2:24" s="110" customFormat="1" ht="15" hidden="1" customHeight="1" x14ac:dyDescent="0.4">
      <c r="B168" s="58"/>
      <c r="C168" s="55"/>
      <c r="D168" s="113"/>
      <c r="E168" s="123"/>
      <c r="F168" s="57"/>
      <c r="G168" s="55"/>
      <c r="H168" s="55"/>
      <c r="I168" s="124"/>
      <c r="J168" s="57"/>
      <c r="K168" s="57"/>
      <c r="L168" s="125"/>
      <c r="M168" s="57"/>
      <c r="N168" s="55"/>
      <c r="O168" s="58"/>
      <c r="P168" s="58"/>
      <c r="Q168" s="58"/>
      <c r="R168" s="58"/>
      <c r="S168" s="58"/>
      <c r="T168" s="58"/>
      <c r="U168" s="58"/>
      <c r="V168" s="58"/>
      <c r="W168" s="58"/>
      <c r="X168" s="58"/>
    </row>
    <row r="169" spans="2:24" s="110" customFormat="1" ht="15" hidden="1" customHeight="1" x14ac:dyDescent="0.4">
      <c r="B169" s="58"/>
      <c r="C169" s="55"/>
      <c r="D169" s="113"/>
      <c r="E169" s="123"/>
      <c r="F169" s="57"/>
      <c r="G169" s="55"/>
      <c r="H169" s="55"/>
      <c r="I169" s="124"/>
      <c r="J169" s="57"/>
      <c r="K169" s="57"/>
      <c r="L169" s="125"/>
      <c r="M169" s="57"/>
      <c r="N169" s="55"/>
      <c r="O169" s="58"/>
      <c r="P169" s="58"/>
      <c r="Q169" s="58"/>
      <c r="R169" s="58"/>
      <c r="S169" s="58"/>
      <c r="T169" s="58"/>
      <c r="U169" s="58"/>
      <c r="V169" s="58"/>
      <c r="W169" s="58"/>
      <c r="X169" s="58"/>
    </row>
    <row r="170" spans="2:24" s="110" customFormat="1" ht="15" hidden="1" customHeight="1" x14ac:dyDescent="0.4">
      <c r="B170" s="58"/>
      <c r="C170" s="55"/>
      <c r="D170" s="113"/>
      <c r="E170" s="123"/>
      <c r="F170" s="57"/>
      <c r="G170" s="55"/>
      <c r="H170" s="55"/>
      <c r="I170" s="124"/>
      <c r="J170" s="57"/>
      <c r="K170" s="57"/>
      <c r="L170" s="125"/>
      <c r="M170" s="57"/>
      <c r="N170" s="55"/>
      <c r="O170" s="58"/>
      <c r="P170" s="58"/>
      <c r="Q170" s="58"/>
      <c r="R170" s="58"/>
      <c r="S170" s="58"/>
      <c r="T170" s="58"/>
      <c r="U170" s="58"/>
      <c r="V170" s="58"/>
      <c r="W170" s="58"/>
      <c r="X170" s="58"/>
    </row>
    <row r="171" spans="2:24" s="110" customFormat="1" ht="15" hidden="1" customHeight="1" x14ac:dyDescent="0.4">
      <c r="B171" s="58"/>
      <c r="C171" s="55"/>
      <c r="D171" s="113"/>
      <c r="E171" s="123"/>
      <c r="F171" s="57"/>
      <c r="G171" s="55"/>
      <c r="H171" s="55"/>
      <c r="I171" s="124"/>
      <c r="J171" s="57"/>
      <c r="K171" s="57"/>
      <c r="L171" s="125"/>
      <c r="M171" s="57"/>
      <c r="N171" s="55"/>
      <c r="O171" s="58"/>
      <c r="P171" s="58"/>
      <c r="Q171" s="58"/>
      <c r="R171" s="58"/>
      <c r="S171" s="58"/>
      <c r="T171" s="58"/>
      <c r="U171" s="58"/>
      <c r="V171" s="58"/>
      <c r="W171" s="58"/>
      <c r="X171" s="58"/>
    </row>
    <row r="172" spans="2:24" s="110" customFormat="1" ht="15" hidden="1" customHeight="1" x14ac:dyDescent="0.4">
      <c r="B172" s="58"/>
      <c r="C172" s="55"/>
      <c r="D172" s="113"/>
      <c r="E172" s="123"/>
      <c r="F172" s="57"/>
      <c r="G172" s="55"/>
      <c r="H172" s="55"/>
      <c r="I172" s="124"/>
      <c r="J172" s="57"/>
      <c r="K172" s="57"/>
      <c r="L172" s="125"/>
      <c r="M172" s="57"/>
      <c r="N172" s="55"/>
      <c r="O172" s="58"/>
      <c r="P172" s="58"/>
      <c r="Q172" s="58"/>
      <c r="R172" s="58"/>
      <c r="S172" s="58"/>
      <c r="T172" s="58"/>
      <c r="U172" s="58"/>
      <c r="V172" s="58"/>
      <c r="W172" s="58"/>
      <c r="X172" s="58"/>
    </row>
    <row r="173" spans="2:24" s="110" customFormat="1" ht="15" hidden="1" customHeight="1" x14ac:dyDescent="0.4">
      <c r="B173" s="58"/>
      <c r="C173" s="55"/>
      <c r="D173" s="113"/>
      <c r="E173" s="123"/>
      <c r="F173" s="57"/>
      <c r="G173" s="55"/>
      <c r="H173" s="55"/>
      <c r="I173" s="124"/>
      <c r="J173" s="57"/>
      <c r="K173" s="57"/>
      <c r="L173" s="125"/>
      <c r="M173" s="57"/>
      <c r="N173" s="55"/>
      <c r="O173" s="58"/>
      <c r="P173" s="58"/>
      <c r="Q173" s="58"/>
      <c r="R173" s="58"/>
      <c r="S173" s="58"/>
      <c r="T173" s="58"/>
      <c r="U173" s="58"/>
      <c r="V173" s="58"/>
      <c r="W173" s="58"/>
      <c r="X173" s="58"/>
    </row>
    <row r="174" spans="2:24" s="110" customFormat="1" ht="15" hidden="1" customHeight="1" x14ac:dyDescent="0.4">
      <c r="B174" s="58"/>
      <c r="C174" s="55"/>
      <c r="D174" s="113"/>
      <c r="E174" s="123"/>
      <c r="F174" s="57"/>
      <c r="G174" s="55"/>
      <c r="H174" s="55"/>
      <c r="I174" s="124"/>
      <c r="J174" s="57"/>
      <c r="K174" s="57"/>
      <c r="L174" s="125"/>
      <c r="M174" s="57"/>
      <c r="N174" s="55"/>
      <c r="O174" s="58"/>
      <c r="P174" s="58"/>
      <c r="Q174" s="58"/>
      <c r="R174" s="58"/>
      <c r="S174" s="58"/>
      <c r="T174" s="58"/>
      <c r="U174" s="58"/>
      <c r="V174" s="58"/>
      <c r="W174" s="58"/>
      <c r="X174" s="58"/>
    </row>
    <row r="175" spans="2:24" s="110" customFormat="1" ht="15" hidden="1" customHeight="1" x14ac:dyDescent="0.4">
      <c r="B175" s="58"/>
      <c r="C175" s="55"/>
      <c r="D175" s="113"/>
      <c r="E175" s="123"/>
      <c r="F175" s="57"/>
      <c r="G175" s="55"/>
      <c r="H175" s="55"/>
      <c r="I175" s="124"/>
      <c r="J175" s="57"/>
      <c r="K175" s="57"/>
      <c r="L175" s="125"/>
      <c r="M175" s="57"/>
      <c r="N175" s="55"/>
      <c r="O175" s="58"/>
      <c r="P175" s="58"/>
      <c r="Q175" s="58"/>
      <c r="R175" s="58"/>
      <c r="S175" s="58"/>
      <c r="T175" s="58"/>
      <c r="U175" s="58"/>
      <c r="V175" s="58"/>
      <c r="W175" s="58"/>
      <c r="X175" s="58"/>
    </row>
    <row r="176" spans="2:24" s="110" customFormat="1" ht="15" hidden="1" customHeight="1" x14ac:dyDescent="0.4">
      <c r="B176" s="58"/>
      <c r="C176" s="55"/>
      <c r="D176" s="113"/>
      <c r="E176" s="123"/>
      <c r="F176" s="57"/>
      <c r="G176" s="55"/>
      <c r="H176" s="55"/>
      <c r="I176" s="124"/>
      <c r="J176" s="57"/>
      <c r="K176" s="57"/>
      <c r="L176" s="125"/>
      <c r="M176" s="57"/>
      <c r="N176" s="55"/>
      <c r="O176" s="58"/>
      <c r="P176" s="58"/>
      <c r="Q176" s="58"/>
      <c r="R176" s="58"/>
      <c r="S176" s="58"/>
      <c r="T176" s="58"/>
      <c r="U176" s="58"/>
      <c r="V176" s="58"/>
      <c r="W176" s="58"/>
      <c r="X176" s="58"/>
    </row>
    <row r="177" spans="2:24" s="110" customFormat="1" ht="15" hidden="1" customHeight="1" x14ac:dyDescent="0.4">
      <c r="B177" s="58"/>
      <c r="C177" s="55"/>
      <c r="D177" s="113"/>
      <c r="E177" s="123"/>
      <c r="F177" s="57"/>
      <c r="G177" s="55"/>
      <c r="H177" s="55"/>
      <c r="I177" s="124"/>
      <c r="J177" s="57"/>
      <c r="K177" s="57"/>
      <c r="L177" s="125"/>
      <c r="M177" s="57"/>
      <c r="N177" s="55"/>
      <c r="O177" s="58"/>
      <c r="P177" s="58"/>
      <c r="Q177" s="58"/>
      <c r="R177" s="58"/>
      <c r="S177" s="58"/>
      <c r="T177" s="58"/>
      <c r="U177" s="58"/>
      <c r="V177" s="58"/>
      <c r="W177" s="58"/>
      <c r="X177" s="58"/>
    </row>
    <row r="178" spans="2:24" s="110" customFormat="1" ht="15" hidden="1" customHeight="1" x14ac:dyDescent="0.4">
      <c r="B178" s="58"/>
      <c r="C178" s="55"/>
      <c r="D178" s="113"/>
      <c r="E178" s="123"/>
      <c r="F178" s="57"/>
      <c r="G178" s="55"/>
      <c r="H178" s="55"/>
      <c r="I178" s="124"/>
      <c r="J178" s="57"/>
      <c r="K178" s="57"/>
      <c r="L178" s="125"/>
      <c r="M178" s="57"/>
      <c r="N178" s="55"/>
      <c r="O178" s="58"/>
      <c r="P178" s="58"/>
      <c r="Q178" s="58"/>
      <c r="R178" s="58"/>
      <c r="S178" s="58"/>
      <c r="T178" s="58"/>
      <c r="U178" s="58"/>
      <c r="V178" s="58"/>
      <c r="W178" s="58"/>
      <c r="X178" s="58"/>
    </row>
    <row r="179" spans="2:24" s="110" customFormat="1" ht="15" hidden="1" customHeight="1" x14ac:dyDescent="0.4">
      <c r="B179" s="58"/>
      <c r="C179" s="55"/>
      <c r="D179" s="113"/>
      <c r="E179" s="123"/>
      <c r="F179" s="57"/>
      <c r="G179" s="55"/>
      <c r="H179" s="55"/>
      <c r="I179" s="124"/>
      <c r="J179" s="57"/>
      <c r="K179" s="57"/>
      <c r="L179" s="125"/>
      <c r="M179" s="57"/>
      <c r="N179" s="55"/>
      <c r="O179" s="58"/>
      <c r="P179" s="58"/>
      <c r="Q179" s="58"/>
      <c r="R179" s="58"/>
      <c r="S179" s="58"/>
      <c r="T179" s="58"/>
      <c r="U179" s="58"/>
      <c r="V179" s="58"/>
      <c r="W179" s="58"/>
      <c r="X179" s="58"/>
    </row>
    <row r="180" spans="2:24" s="110" customFormat="1" ht="15" hidden="1" customHeight="1" x14ac:dyDescent="0.4">
      <c r="B180" s="58"/>
      <c r="C180" s="55"/>
      <c r="D180" s="113"/>
      <c r="E180" s="123"/>
      <c r="F180" s="57"/>
      <c r="G180" s="55"/>
      <c r="H180" s="55"/>
      <c r="I180" s="124"/>
      <c r="J180" s="57"/>
      <c r="K180" s="57"/>
      <c r="L180" s="125"/>
      <c r="M180" s="57"/>
      <c r="N180" s="55"/>
      <c r="O180" s="58"/>
      <c r="P180" s="58"/>
      <c r="Q180" s="58"/>
      <c r="R180" s="58"/>
      <c r="S180" s="58"/>
      <c r="T180" s="58"/>
      <c r="U180" s="58"/>
      <c r="V180" s="58"/>
      <c r="W180" s="58"/>
      <c r="X180" s="58"/>
    </row>
    <row r="181" spans="2:24" s="110" customFormat="1" ht="15" hidden="1" customHeight="1" x14ac:dyDescent="0.4">
      <c r="B181" s="58"/>
      <c r="C181" s="55"/>
      <c r="D181" s="113"/>
      <c r="E181" s="123"/>
      <c r="F181" s="57"/>
      <c r="G181" s="55"/>
      <c r="H181" s="55"/>
      <c r="I181" s="124"/>
      <c r="J181" s="57"/>
      <c r="K181" s="57"/>
      <c r="L181" s="125"/>
      <c r="M181" s="57"/>
      <c r="N181" s="55"/>
      <c r="O181" s="58"/>
      <c r="P181" s="58"/>
      <c r="Q181" s="58"/>
      <c r="R181" s="58"/>
      <c r="S181" s="58"/>
      <c r="T181" s="58"/>
      <c r="U181" s="58"/>
      <c r="V181" s="58"/>
      <c r="W181" s="58"/>
      <c r="X181" s="58"/>
    </row>
    <row r="182" spans="2:24" s="110" customFormat="1" ht="15" hidden="1" customHeight="1" x14ac:dyDescent="0.4">
      <c r="B182" s="58"/>
      <c r="C182" s="55"/>
      <c r="D182" s="113"/>
      <c r="E182" s="123"/>
      <c r="F182" s="57"/>
      <c r="G182" s="55"/>
      <c r="H182" s="55"/>
      <c r="I182" s="124"/>
      <c r="J182" s="57"/>
      <c r="K182" s="57"/>
      <c r="L182" s="125"/>
      <c r="M182" s="57"/>
      <c r="N182" s="55"/>
      <c r="O182" s="58"/>
      <c r="P182" s="58"/>
      <c r="Q182" s="58"/>
      <c r="R182" s="58"/>
      <c r="S182" s="58"/>
      <c r="T182" s="58"/>
      <c r="U182" s="58"/>
      <c r="V182" s="58"/>
      <c r="W182" s="58"/>
      <c r="X182" s="58"/>
    </row>
    <row r="183" spans="2:24" s="110" customFormat="1" ht="15" hidden="1" customHeight="1" x14ac:dyDescent="0.4">
      <c r="B183" s="58"/>
      <c r="C183" s="55"/>
      <c r="D183" s="113"/>
      <c r="E183" s="123"/>
      <c r="F183" s="57"/>
      <c r="G183" s="55"/>
      <c r="H183" s="55"/>
      <c r="I183" s="124"/>
      <c r="J183" s="57"/>
      <c r="K183" s="57"/>
      <c r="L183" s="125"/>
      <c r="M183" s="57"/>
      <c r="N183" s="55"/>
      <c r="O183" s="58"/>
      <c r="P183" s="58"/>
      <c r="Q183" s="58"/>
      <c r="R183" s="58"/>
      <c r="S183" s="58"/>
      <c r="T183" s="58"/>
      <c r="U183" s="58"/>
      <c r="V183" s="58"/>
      <c r="W183" s="58"/>
      <c r="X183" s="58"/>
    </row>
    <row r="184" spans="2:24" s="110" customFormat="1" ht="15" hidden="1" customHeight="1" x14ac:dyDescent="0.4">
      <c r="B184" s="58"/>
      <c r="C184" s="55"/>
      <c r="D184" s="113"/>
      <c r="E184" s="123"/>
      <c r="F184" s="57"/>
      <c r="G184" s="55"/>
      <c r="H184" s="55"/>
      <c r="I184" s="124"/>
      <c r="J184" s="57"/>
      <c r="K184" s="57"/>
      <c r="L184" s="125"/>
      <c r="M184" s="57"/>
      <c r="N184" s="55"/>
      <c r="O184" s="58"/>
      <c r="P184" s="58"/>
      <c r="Q184" s="58"/>
      <c r="R184" s="58"/>
      <c r="S184" s="58"/>
      <c r="T184" s="58"/>
      <c r="U184" s="58"/>
      <c r="V184" s="58"/>
      <c r="W184" s="58"/>
      <c r="X184" s="58"/>
    </row>
    <row r="185" spans="2:24" s="110" customFormat="1" ht="15" hidden="1" customHeight="1" x14ac:dyDescent="0.4">
      <c r="B185" s="58"/>
      <c r="C185" s="55"/>
      <c r="D185" s="113"/>
      <c r="E185" s="123"/>
      <c r="F185" s="57"/>
      <c r="G185" s="55"/>
      <c r="H185" s="55"/>
      <c r="I185" s="124"/>
      <c r="J185" s="57"/>
      <c r="K185" s="57"/>
      <c r="L185" s="125"/>
      <c r="M185" s="57"/>
      <c r="N185" s="55"/>
      <c r="O185" s="58"/>
      <c r="P185" s="58"/>
      <c r="Q185" s="58"/>
      <c r="R185" s="58"/>
      <c r="S185" s="58"/>
      <c r="T185" s="58"/>
      <c r="U185" s="58"/>
      <c r="V185" s="58"/>
      <c r="W185" s="58"/>
      <c r="X185" s="58"/>
    </row>
    <row r="186" spans="2:24" s="110" customFormat="1" ht="15" hidden="1" customHeight="1" x14ac:dyDescent="0.4">
      <c r="B186" s="58"/>
      <c r="C186" s="55"/>
      <c r="D186" s="113"/>
      <c r="E186" s="123"/>
      <c r="F186" s="57"/>
      <c r="G186" s="55"/>
      <c r="H186" s="55"/>
      <c r="I186" s="124"/>
      <c r="J186" s="57"/>
      <c r="K186" s="57"/>
      <c r="L186" s="125"/>
      <c r="M186" s="57"/>
      <c r="N186" s="55"/>
      <c r="O186" s="58"/>
      <c r="P186" s="58"/>
      <c r="Q186" s="58"/>
      <c r="R186" s="58"/>
      <c r="S186" s="58"/>
      <c r="T186" s="58"/>
      <c r="U186" s="58"/>
      <c r="V186" s="58"/>
      <c r="W186" s="58"/>
      <c r="X186" s="58"/>
    </row>
    <row r="187" spans="2:24" s="110" customFormat="1" ht="15" hidden="1" customHeight="1" x14ac:dyDescent="0.4">
      <c r="B187" s="58"/>
      <c r="C187" s="55"/>
      <c r="D187" s="113"/>
      <c r="E187" s="123"/>
      <c r="F187" s="57"/>
      <c r="G187" s="55"/>
      <c r="H187" s="55"/>
      <c r="I187" s="124"/>
      <c r="J187" s="57"/>
      <c r="K187" s="57"/>
      <c r="L187" s="125"/>
      <c r="M187" s="57"/>
      <c r="N187" s="55"/>
      <c r="O187" s="58"/>
      <c r="P187" s="58"/>
      <c r="Q187" s="58"/>
      <c r="R187" s="58"/>
      <c r="S187" s="58"/>
      <c r="T187" s="58"/>
      <c r="U187" s="58"/>
      <c r="V187" s="58"/>
      <c r="W187" s="58"/>
      <c r="X187" s="58"/>
    </row>
    <row r="188" spans="2:24" s="110" customFormat="1" ht="15" hidden="1" customHeight="1" x14ac:dyDescent="0.4">
      <c r="B188" s="58"/>
      <c r="C188" s="55"/>
      <c r="D188" s="113"/>
      <c r="E188" s="123"/>
      <c r="F188" s="57"/>
      <c r="G188" s="55"/>
      <c r="H188" s="55"/>
      <c r="I188" s="124"/>
      <c r="J188" s="57"/>
      <c r="K188" s="57"/>
      <c r="L188" s="125"/>
      <c r="M188" s="57"/>
      <c r="N188" s="55"/>
      <c r="O188" s="58"/>
      <c r="P188" s="58"/>
      <c r="Q188" s="58"/>
      <c r="R188" s="58"/>
      <c r="S188" s="58"/>
      <c r="T188" s="58"/>
      <c r="U188" s="58"/>
      <c r="V188" s="58"/>
      <c r="W188" s="58"/>
      <c r="X188" s="58"/>
    </row>
    <row r="189" spans="2:24" s="110" customFormat="1" ht="15" hidden="1" customHeight="1" x14ac:dyDescent="0.4">
      <c r="B189" s="58"/>
      <c r="C189" s="55"/>
      <c r="D189" s="113"/>
      <c r="E189" s="123"/>
      <c r="F189" s="57"/>
      <c r="G189" s="55"/>
      <c r="H189" s="55"/>
      <c r="I189" s="124"/>
      <c r="J189" s="57"/>
      <c r="K189" s="57"/>
      <c r="L189" s="125"/>
      <c r="M189" s="57"/>
      <c r="N189" s="55"/>
      <c r="O189" s="58"/>
      <c r="P189" s="58"/>
      <c r="Q189" s="58"/>
      <c r="R189" s="58"/>
      <c r="S189" s="58"/>
      <c r="T189" s="58"/>
      <c r="U189" s="58"/>
      <c r="V189" s="58"/>
      <c r="W189" s="58"/>
      <c r="X189" s="58"/>
    </row>
    <row r="190" spans="2:24" s="110" customFormat="1" ht="15" hidden="1" customHeight="1" x14ac:dyDescent="0.4">
      <c r="B190" s="58"/>
      <c r="C190" s="55"/>
      <c r="D190" s="113"/>
      <c r="E190" s="123"/>
      <c r="F190" s="57"/>
      <c r="G190" s="55"/>
      <c r="H190" s="55"/>
      <c r="I190" s="124"/>
      <c r="J190" s="57"/>
      <c r="K190" s="57"/>
      <c r="L190" s="125"/>
      <c r="M190" s="57"/>
      <c r="N190" s="55"/>
      <c r="O190" s="58"/>
      <c r="P190" s="58"/>
      <c r="Q190" s="58"/>
      <c r="R190" s="58"/>
      <c r="S190" s="58"/>
      <c r="T190" s="58"/>
      <c r="U190" s="58"/>
      <c r="V190" s="58"/>
      <c r="W190" s="58"/>
      <c r="X190" s="58"/>
    </row>
    <row r="191" spans="2:24" s="110" customFormat="1" ht="15" hidden="1" customHeight="1" x14ac:dyDescent="0.4">
      <c r="B191" s="58"/>
      <c r="C191" s="55"/>
      <c r="D191" s="113"/>
      <c r="E191" s="123"/>
      <c r="F191" s="57"/>
      <c r="G191" s="55"/>
      <c r="H191" s="55"/>
      <c r="I191" s="124"/>
      <c r="J191" s="57"/>
      <c r="K191" s="57"/>
      <c r="L191" s="125"/>
      <c r="M191" s="57"/>
      <c r="N191" s="55"/>
      <c r="O191" s="58"/>
      <c r="P191" s="58"/>
      <c r="Q191" s="58"/>
      <c r="R191" s="58"/>
      <c r="S191" s="58"/>
      <c r="T191" s="58"/>
      <c r="U191" s="58"/>
      <c r="V191" s="58"/>
      <c r="W191" s="58"/>
      <c r="X191" s="58"/>
    </row>
    <row r="192" spans="2:24" s="110" customFormat="1" ht="15" hidden="1" customHeight="1" x14ac:dyDescent="0.4">
      <c r="B192" s="58"/>
      <c r="C192" s="55"/>
      <c r="D192" s="113"/>
      <c r="E192" s="123"/>
      <c r="F192" s="57"/>
      <c r="G192" s="55"/>
      <c r="H192" s="55"/>
      <c r="I192" s="124"/>
      <c r="J192" s="57"/>
      <c r="K192" s="57"/>
      <c r="L192" s="125"/>
      <c r="M192" s="57"/>
      <c r="N192" s="55"/>
      <c r="O192" s="58"/>
      <c r="P192" s="58"/>
      <c r="Q192" s="58"/>
      <c r="R192" s="58"/>
      <c r="S192" s="58"/>
      <c r="T192" s="58"/>
      <c r="U192" s="58"/>
      <c r="V192" s="58"/>
      <c r="W192" s="58"/>
      <c r="X192" s="58"/>
    </row>
    <row r="193" spans="2:24" s="110" customFormat="1" ht="15" hidden="1" customHeight="1" x14ac:dyDescent="0.4">
      <c r="B193" s="58"/>
      <c r="C193" s="55"/>
      <c r="D193" s="113"/>
      <c r="E193" s="123"/>
      <c r="F193" s="57"/>
      <c r="G193" s="55"/>
      <c r="H193" s="55"/>
      <c r="I193" s="124"/>
      <c r="J193" s="57"/>
      <c r="K193" s="57"/>
      <c r="L193" s="125"/>
      <c r="M193" s="57"/>
      <c r="N193" s="55"/>
      <c r="O193" s="58"/>
      <c r="P193" s="58"/>
      <c r="Q193" s="58"/>
      <c r="R193" s="58"/>
      <c r="S193" s="58"/>
      <c r="T193" s="58"/>
      <c r="U193" s="58"/>
      <c r="V193" s="58"/>
      <c r="W193" s="58"/>
      <c r="X193" s="58"/>
    </row>
    <row r="194" spans="2:24" s="110" customFormat="1" ht="15" hidden="1" customHeight="1" x14ac:dyDescent="0.4">
      <c r="B194" s="58"/>
      <c r="C194" s="55"/>
      <c r="D194" s="113"/>
      <c r="E194" s="123"/>
      <c r="F194" s="57"/>
      <c r="G194" s="55"/>
      <c r="H194" s="55"/>
      <c r="I194" s="124"/>
      <c r="J194" s="57"/>
      <c r="K194" s="57"/>
      <c r="L194" s="125"/>
      <c r="M194" s="57"/>
      <c r="N194" s="55"/>
      <c r="O194" s="58"/>
      <c r="P194" s="58"/>
      <c r="Q194" s="58"/>
      <c r="R194" s="58"/>
      <c r="S194" s="58"/>
      <c r="T194" s="58"/>
      <c r="U194" s="58"/>
      <c r="V194" s="58"/>
      <c r="W194" s="58"/>
      <c r="X194" s="58"/>
    </row>
    <row r="195" spans="2:24" s="110" customFormat="1" ht="15" hidden="1" customHeight="1" x14ac:dyDescent="0.4">
      <c r="B195" s="58"/>
      <c r="C195" s="55"/>
      <c r="D195" s="113"/>
      <c r="E195" s="123"/>
      <c r="F195" s="57"/>
      <c r="G195" s="55"/>
      <c r="H195" s="55"/>
      <c r="I195" s="124"/>
      <c r="J195" s="57"/>
      <c r="K195" s="57"/>
      <c r="L195" s="125"/>
      <c r="M195" s="57"/>
      <c r="N195" s="55"/>
      <c r="O195" s="58"/>
      <c r="P195" s="58"/>
      <c r="Q195" s="58"/>
      <c r="R195" s="58"/>
      <c r="S195" s="58"/>
      <c r="T195" s="58"/>
      <c r="U195" s="58"/>
      <c r="V195" s="58"/>
      <c r="W195" s="58"/>
      <c r="X195" s="58"/>
    </row>
    <row r="196" spans="2:24" s="110" customFormat="1" ht="15" hidden="1" customHeight="1" x14ac:dyDescent="0.4">
      <c r="B196" s="58"/>
      <c r="C196" s="55"/>
      <c r="D196" s="113"/>
      <c r="E196" s="123"/>
      <c r="F196" s="57"/>
      <c r="G196" s="55"/>
      <c r="H196" s="55"/>
      <c r="I196" s="124"/>
      <c r="J196" s="57"/>
      <c r="K196" s="57"/>
      <c r="L196" s="125"/>
      <c r="M196" s="57"/>
      <c r="N196" s="55"/>
      <c r="O196" s="58"/>
      <c r="P196" s="58"/>
      <c r="Q196" s="58"/>
      <c r="R196" s="58"/>
      <c r="S196" s="58"/>
      <c r="T196" s="58"/>
      <c r="U196" s="58"/>
      <c r="V196" s="58"/>
      <c r="W196" s="58"/>
      <c r="X196" s="58"/>
    </row>
    <row r="197" spans="2:24" s="110" customFormat="1" ht="15" hidden="1" customHeight="1" x14ac:dyDescent="0.4">
      <c r="B197" s="58"/>
      <c r="C197" s="55"/>
      <c r="D197" s="113"/>
      <c r="E197" s="123"/>
      <c r="F197" s="57"/>
      <c r="G197" s="55"/>
      <c r="H197" s="55"/>
      <c r="I197" s="124"/>
      <c r="J197" s="57"/>
      <c r="K197" s="57"/>
      <c r="L197" s="125"/>
      <c r="M197" s="57"/>
      <c r="N197" s="55"/>
      <c r="O197" s="58"/>
      <c r="P197" s="58"/>
      <c r="Q197" s="58"/>
      <c r="R197" s="58"/>
      <c r="S197" s="58"/>
      <c r="T197" s="58"/>
      <c r="U197" s="58"/>
      <c r="V197" s="58"/>
      <c r="W197" s="58"/>
      <c r="X197" s="58"/>
    </row>
    <row r="198" spans="2:24" s="110" customFormat="1" ht="15" hidden="1" customHeight="1" x14ac:dyDescent="0.4">
      <c r="B198" s="58"/>
      <c r="C198" s="55"/>
      <c r="D198" s="113"/>
      <c r="E198" s="123"/>
      <c r="F198" s="57"/>
      <c r="G198" s="55"/>
      <c r="H198" s="55"/>
      <c r="I198" s="124"/>
      <c r="J198" s="57"/>
      <c r="K198" s="57"/>
      <c r="L198" s="125"/>
      <c r="M198" s="57"/>
      <c r="N198" s="55"/>
      <c r="O198" s="58"/>
      <c r="P198" s="58"/>
      <c r="Q198" s="58"/>
      <c r="R198" s="58"/>
      <c r="S198" s="58"/>
      <c r="T198" s="58"/>
      <c r="U198" s="58"/>
      <c r="V198" s="58"/>
      <c r="W198" s="58"/>
      <c r="X198" s="58"/>
    </row>
    <row r="199" spans="2:24" s="110" customFormat="1" ht="15" hidden="1" customHeight="1" x14ac:dyDescent="0.4">
      <c r="B199" s="58"/>
      <c r="C199" s="55"/>
      <c r="D199" s="113"/>
      <c r="E199" s="123"/>
      <c r="F199" s="57"/>
      <c r="G199" s="55"/>
      <c r="H199" s="55"/>
      <c r="I199" s="124"/>
      <c r="J199" s="57"/>
      <c r="K199" s="57"/>
      <c r="L199" s="125"/>
      <c r="M199" s="57"/>
      <c r="N199" s="55"/>
      <c r="O199" s="58"/>
      <c r="P199" s="58"/>
      <c r="Q199" s="58"/>
      <c r="R199" s="58"/>
      <c r="S199" s="58"/>
      <c r="T199" s="58"/>
      <c r="U199" s="58"/>
      <c r="V199" s="58"/>
      <c r="W199" s="58"/>
      <c r="X199" s="58"/>
    </row>
    <row r="200" spans="2:24" s="110" customFormat="1" ht="15" hidden="1" customHeight="1" x14ac:dyDescent="0.4">
      <c r="B200" s="58"/>
      <c r="C200" s="55"/>
      <c r="D200" s="113"/>
      <c r="E200" s="123"/>
      <c r="F200" s="57"/>
      <c r="G200" s="55"/>
      <c r="H200" s="55"/>
      <c r="I200" s="124"/>
      <c r="J200" s="57"/>
      <c r="K200" s="57"/>
      <c r="L200" s="125"/>
      <c r="M200" s="57"/>
      <c r="N200" s="55"/>
      <c r="O200" s="58"/>
      <c r="P200" s="58"/>
      <c r="Q200" s="58"/>
      <c r="R200" s="58"/>
      <c r="S200" s="58"/>
      <c r="T200" s="58"/>
      <c r="U200" s="58"/>
      <c r="V200" s="58"/>
      <c r="W200" s="58"/>
      <c r="X200" s="58"/>
    </row>
    <row r="201" spans="2:24" s="110" customFormat="1" ht="15" hidden="1" customHeight="1" x14ac:dyDescent="0.4">
      <c r="B201" s="58"/>
      <c r="C201" s="55"/>
      <c r="D201" s="113"/>
      <c r="E201" s="123"/>
      <c r="F201" s="57"/>
      <c r="G201" s="55"/>
      <c r="H201" s="55"/>
      <c r="I201" s="124"/>
      <c r="J201" s="57"/>
      <c r="K201" s="57"/>
      <c r="L201" s="125"/>
      <c r="M201" s="57"/>
      <c r="N201" s="55"/>
      <c r="O201" s="58"/>
      <c r="P201" s="58"/>
      <c r="Q201" s="58"/>
      <c r="R201" s="58"/>
      <c r="S201" s="58"/>
      <c r="T201" s="58"/>
      <c r="U201" s="58"/>
      <c r="V201" s="58"/>
      <c r="W201" s="58"/>
      <c r="X201" s="58"/>
    </row>
    <row r="202" spans="2:24" s="110" customFormat="1" ht="15" hidden="1" customHeight="1" x14ac:dyDescent="0.4">
      <c r="B202" s="58"/>
      <c r="C202" s="55"/>
      <c r="D202" s="113"/>
      <c r="E202" s="123"/>
      <c r="F202" s="57"/>
      <c r="G202" s="55"/>
      <c r="H202" s="55"/>
      <c r="I202" s="124"/>
      <c r="J202" s="57"/>
      <c r="K202" s="57"/>
      <c r="L202" s="125"/>
      <c r="M202" s="57"/>
      <c r="N202" s="55"/>
      <c r="O202" s="58"/>
      <c r="P202" s="58"/>
      <c r="Q202" s="58"/>
      <c r="R202" s="58"/>
      <c r="S202" s="58"/>
      <c r="T202" s="58"/>
      <c r="U202" s="58"/>
      <c r="V202" s="58"/>
      <c r="W202" s="58"/>
      <c r="X202" s="58"/>
    </row>
    <row r="203" spans="2:24" s="110" customFormat="1" ht="15" hidden="1" customHeight="1" x14ac:dyDescent="0.4">
      <c r="B203" s="58"/>
      <c r="C203" s="55"/>
      <c r="D203" s="113"/>
      <c r="E203" s="123"/>
      <c r="F203" s="57"/>
      <c r="G203" s="55"/>
      <c r="H203" s="55"/>
      <c r="I203" s="124"/>
      <c r="J203" s="57"/>
      <c r="K203" s="57"/>
      <c r="L203" s="125"/>
      <c r="M203" s="57"/>
      <c r="N203" s="55"/>
      <c r="O203" s="58"/>
      <c r="P203" s="58"/>
      <c r="Q203" s="58"/>
      <c r="R203" s="58"/>
      <c r="S203" s="58"/>
      <c r="T203" s="58"/>
      <c r="U203" s="58"/>
      <c r="V203" s="58"/>
      <c r="W203" s="58"/>
      <c r="X203" s="58"/>
    </row>
    <row r="204" spans="2:24" s="110" customFormat="1" ht="15" hidden="1" customHeight="1" x14ac:dyDescent="0.4">
      <c r="B204" s="58"/>
      <c r="C204" s="55"/>
      <c r="D204" s="113"/>
      <c r="E204" s="123"/>
      <c r="F204" s="57"/>
      <c r="G204" s="55"/>
      <c r="H204" s="55"/>
      <c r="I204" s="124"/>
      <c r="J204" s="57"/>
      <c r="K204" s="57"/>
      <c r="L204" s="125"/>
      <c r="M204" s="57"/>
      <c r="N204" s="55"/>
      <c r="O204" s="58"/>
      <c r="P204" s="58"/>
      <c r="Q204" s="58"/>
      <c r="R204" s="58"/>
      <c r="S204" s="58"/>
      <c r="T204" s="58"/>
      <c r="U204" s="58"/>
      <c r="V204" s="58"/>
      <c r="W204" s="58"/>
      <c r="X204" s="58"/>
    </row>
    <row r="205" spans="2:24" s="110" customFormat="1" ht="15" hidden="1" customHeight="1" x14ac:dyDescent="0.4">
      <c r="B205" s="58"/>
      <c r="C205" s="55"/>
      <c r="D205" s="113"/>
      <c r="E205" s="123"/>
      <c r="F205" s="57"/>
      <c r="G205" s="55"/>
      <c r="H205" s="55"/>
      <c r="I205" s="124"/>
      <c r="J205" s="57"/>
      <c r="K205" s="57"/>
      <c r="L205" s="125"/>
      <c r="M205" s="57"/>
      <c r="N205" s="55"/>
      <c r="O205" s="58"/>
      <c r="P205" s="58"/>
      <c r="Q205" s="58"/>
      <c r="R205" s="58"/>
      <c r="S205" s="58"/>
      <c r="T205" s="58"/>
      <c r="U205" s="58"/>
      <c r="V205" s="58"/>
      <c r="W205" s="58"/>
      <c r="X205" s="58"/>
    </row>
    <row r="206" spans="2:24" s="110" customFormat="1" ht="15" hidden="1" customHeight="1" x14ac:dyDescent="0.4">
      <c r="B206" s="58"/>
      <c r="C206" s="55"/>
      <c r="D206" s="113"/>
      <c r="E206" s="123"/>
      <c r="F206" s="57"/>
      <c r="G206" s="55"/>
      <c r="H206" s="55"/>
      <c r="I206" s="124"/>
      <c r="J206" s="57"/>
      <c r="K206" s="57"/>
      <c r="L206" s="125"/>
      <c r="M206" s="57"/>
      <c r="N206" s="55"/>
      <c r="O206" s="58"/>
      <c r="P206" s="58"/>
      <c r="Q206" s="58"/>
      <c r="R206" s="58"/>
      <c r="S206" s="58"/>
      <c r="T206" s="58"/>
      <c r="U206" s="58"/>
      <c r="V206" s="58"/>
      <c r="W206" s="58"/>
      <c r="X206" s="58"/>
    </row>
    <row r="207" spans="2:24" s="110" customFormat="1" ht="15" hidden="1" customHeight="1" x14ac:dyDescent="0.4">
      <c r="B207" s="58"/>
      <c r="C207" s="55"/>
      <c r="D207" s="113"/>
      <c r="E207" s="123"/>
      <c r="F207" s="57"/>
      <c r="G207" s="55"/>
      <c r="H207" s="55"/>
      <c r="I207" s="124"/>
      <c r="J207" s="57"/>
      <c r="K207" s="57"/>
      <c r="L207" s="125"/>
      <c r="M207" s="57"/>
      <c r="N207" s="55"/>
      <c r="O207" s="58"/>
      <c r="P207" s="58"/>
      <c r="Q207" s="58"/>
      <c r="R207" s="58"/>
      <c r="S207" s="58"/>
      <c r="T207" s="58"/>
      <c r="U207" s="58"/>
      <c r="V207" s="58"/>
      <c r="W207" s="58"/>
      <c r="X207" s="58"/>
    </row>
    <row r="208" spans="2:24" s="110" customFormat="1" ht="15" hidden="1" customHeight="1" x14ac:dyDescent="0.4">
      <c r="B208" s="58"/>
      <c r="C208" s="55"/>
      <c r="D208" s="113"/>
      <c r="E208" s="123"/>
      <c r="F208" s="57"/>
      <c r="G208" s="55"/>
      <c r="H208" s="55"/>
      <c r="I208" s="124"/>
      <c r="J208" s="57"/>
      <c r="K208" s="57"/>
      <c r="L208" s="125"/>
      <c r="M208" s="57"/>
      <c r="N208" s="55"/>
      <c r="O208" s="58"/>
      <c r="P208" s="58"/>
      <c r="Q208" s="58"/>
      <c r="R208" s="58"/>
      <c r="S208" s="58"/>
      <c r="T208" s="58"/>
      <c r="U208" s="58"/>
      <c r="V208" s="58"/>
      <c r="W208" s="58"/>
      <c r="X208" s="58"/>
    </row>
    <row r="209" spans="2:24" s="110" customFormat="1" ht="15" hidden="1" customHeight="1" x14ac:dyDescent="0.4">
      <c r="B209" s="58"/>
      <c r="C209" s="55"/>
      <c r="D209" s="113"/>
      <c r="E209" s="123"/>
      <c r="F209" s="57"/>
      <c r="G209" s="55"/>
      <c r="H209" s="55"/>
      <c r="I209" s="124"/>
      <c r="J209" s="57"/>
      <c r="K209" s="57"/>
      <c r="L209" s="125"/>
      <c r="M209" s="57"/>
      <c r="N209" s="55"/>
      <c r="O209" s="58"/>
      <c r="P209" s="58"/>
      <c r="Q209" s="58"/>
      <c r="R209" s="58"/>
      <c r="S209" s="58"/>
      <c r="T209" s="58"/>
      <c r="U209" s="58"/>
      <c r="V209" s="58"/>
      <c r="W209" s="58"/>
      <c r="X209" s="58"/>
    </row>
    <row r="210" spans="2:24" s="110" customFormat="1" ht="15" hidden="1" customHeight="1" x14ac:dyDescent="0.4">
      <c r="B210" s="58"/>
      <c r="C210" s="55"/>
      <c r="D210" s="113"/>
      <c r="E210" s="123"/>
      <c r="F210" s="57"/>
      <c r="G210" s="55"/>
      <c r="H210" s="55"/>
      <c r="I210" s="124"/>
      <c r="J210" s="57"/>
      <c r="K210" s="57"/>
      <c r="L210" s="125"/>
      <c r="M210" s="57"/>
      <c r="N210" s="55"/>
      <c r="O210" s="58"/>
      <c r="P210" s="58"/>
      <c r="Q210" s="58"/>
      <c r="R210" s="58"/>
      <c r="S210" s="58"/>
      <c r="T210" s="58"/>
      <c r="U210" s="58"/>
      <c r="V210" s="58"/>
      <c r="W210" s="58"/>
      <c r="X210" s="58"/>
    </row>
    <row r="211" spans="2:24" s="110" customFormat="1" ht="15" hidden="1" customHeight="1" x14ac:dyDescent="0.4">
      <c r="B211" s="58"/>
      <c r="C211" s="55"/>
      <c r="D211" s="113"/>
      <c r="E211" s="123"/>
      <c r="F211" s="57"/>
      <c r="G211" s="55"/>
      <c r="H211" s="55"/>
      <c r="I211" s="124"/>
      <c r="J211" s="57"/>
      <c r="K211" s="57"/>
      <c r="L211" s="125"/>
      <c r="M211" s="57"/>
      <c r="N211" s="55"/>
      <c r="O211" s="58"/>
      <c r="P211" s="58"/>
      <c r="Q211" s="58"/>
      <c r="R211" s="58"/>
      <c r="S211" s="58"/>
      <c r="T211" s="58"/>
      <c r="U211" s="58"/>
      <c r="V211" s="58"/>
      <c r="W211" s="58"/>
      <c r="X211" s="58"/>
    </row>
    <row r="212" spans="2:24" s="110" customFormat="1" ht="15" hidden="1" customHeight="1" x14ac:dyDescent="0.4">
      <c r="B212" s="58"/>
      <c r="C212" s="55"/>
      <c r="D212" s="113"/>
      <c r="E212" s="123"/>
      <c r="F212" s="57"/>
      <c r="G212" s="55"/>
      <c r="H212" s="55"/>
      <c r="I212" s="124"/>
      <c r="J212" s="57"/>
      <c r="K212" s="57"/>
      <c r="L212" s="125"/>
      <c r="M212" s="57"/>
      <c r="N212" s="55"/>
      <c r="O212" s="58"/>
      <c r="P212" s="58"/>
      <c r="Q212" s="58"/>
      <c r="R212" s="58"/>
      <c r="S212" s="58"/>
      <c r="T212" s="58"/>
      <c r="U212" s="58"/>
      <c r="V212" s="58"/>
      <c r="W212" s="58"/>
      <c r="X212" s="58"/>
    </row>
    <row r="213" spans="2:24" s="110" customFormat="1" ht="15" hidden="1" customHeight="1" x14ac:dyDescent="0.4">
      <c r="B213" s="58"/>
      <c r="C213" s="55"/>
      <c r="D213" s="113"/>
      <c r="E213" s="123"/>
      <c r="F213" s="57"/>
      <c r="G213" s="55"/>
      <c r="H213" s="55"/>
      <c r="I213" s="124"/>
      <c r="J213" s="57"/>
      <c r="K213" s="57"/>
      <c r="L213" s="125"/>
      <c r="M213" s="57"/>
      <c r="N213" s="55"/>
      <c r="O213" s="58"/>
      <c r="P213" s="58"/>
      <c r="Q213" s="58"/>
      <c r="R213" s="58"/>
      <c r="S213" s="58"/>
      <c r="T213" s="58"/>
      <c r="U213" s="58"/>
      <c r="V213" s="58"/>
      <c r="W213" s="58"/>
      <c r="X213" s="58"/>
    </row>
    <row r="214" spans="2:24" s="110" customFormat="1" ht="15" hidden="1" customHeight="1" x14ac:dyDescent="0.4">
      <c r="B214" s="58"/>
      <c r="C214" s="55"/>
      <c r="D214" s="113"/>
      <c r="E214" s="123"/>
      <c r="F214" s="57"/>
      <c r="G214" s="55"/>
      <c r="H214" s="55"/>
      <c r="I214" s="124"/>
      <c r="J214" s="57"/>
      <c r="K214" s="57"/>
      <c r="L214" s="125"/>
      <c r="M214" s="57"/>
      <c r="N214" s="55"/>
      <c r="O214" s="58"/>
      <c r="P214" s="58"/>
      <c r="Q214" s="58"/>
      <c r="R214" s="58"/>
      <c r="S214" s="58"/>
      <c r="T214" s="58"/>
      <c r="U214" s="58"/>
      <c r="V214" s="58"/>
      <c r="W214" s="58"/>
      <c r="X214" s="58"/>
    </row>
    <row r="215" spans="2:24" s="110" customFormat="1" ht="15" hidden="1" customHeight="1" x14ac:dyDescent="0.4">
      <c r="B215" s="58"/>
      <c r="C215" s="55"/>
      <c r="D215" s="113"/>
      <c r="E215" s="123"/>
      <c r="F215" s="57"/>
      <c r="G215" s="55"/>
      <c r="H215" s="55"/>
      <c r="I215" s="124"/>
      <c r="J215" s="57"/>
      <c r="K215" s="57"/>
      <c r="L215" s="125"/>
      <c r="M215" s="57"/>
      <c r="N215" s="55"/>
      <c r="O215" s="58"/>
      <c r="P215" s="58"/>
      <c r="Q215" s="58"/>
      <c r="R215" s="58"/>
      <c r="S215" s="58"/>
      <c r="T215" s="58"/>
      <c r="U215" s="58"/>
      <c r="V215" s="58"/>
      <c r="W215" s="58"/>
      <c r="X215" s="58"/>
    </row>
    <row r="216" spans="2:24" s="110" customFormat="1" ht="15" hidden="1" customHeight="1" x14ac:dyDescent="0.4">
      <c r="B216" s="58"/>
      <c r="C216" s="55"/>
      <c r="D216" s="113"/>
      <c r="E216" s="123"/>
      <c r="F216" s="57"/>
      <c r="G216" s="55"/>
      <c r="H216" s="55"/>
      <c r="I216" s="124"/>
      <c r="J216" s="57"/>
      <c r="K216" s="57"/>
      <c r="L216" s="125"/>
      <c r="M216" s="57"/>
      <c r="N216" s="55"/>
      <c r="O216" s="58"/>
      <c r="P216" s="58"/>
      <c r="Q216" s="58"/>
      <c r="R216" s="58"/>
      <c r="S216" s="58"/>
      <c r="T216" s="58"/>
      <c r="U216" s="58"/>
      <c r="V216" s="58"/>
      <c r="W216" s="58"/>
      <c r="X216" s="58"/>
    </row>
    <row r="217" spans="2:24" s="110" customFormat="1" ht="15" hidden="1" customHeight="1" x14ac:dyDescent="0.4">
      <c r="B217" s="58"/>
      <c r="C217" s="55"/>
      <c r="D217" s="113"/>
      <c r="E217" s="123"/>
      <c r="F217" s="57"/>
      <c r="G217" s="55"/>
      <c r="H217" s="55"/>
      <c r="I217" s="124"/>
      <c r="J217" s="57"/>
      <c r="K217" s="57"/>
      <c r="L217" s="125"/>
      <c r="M217" s="57"/>
      <c r="N217" s="55"/>
      <c r="O217" s="58"/>
      <c r="P217" s="58"/>
      <c r="Q217" s="58"/>
      <c r="R217" s="58"/>
      <c r="S217" s="58"/>
      <c r="T217" s="58"/>
      <c r="U217" s="58"/>
      <c r="V217" s="58"/>
      <c r="W217" s="58"/>
      <c r="X217" s="58"/>
    </row>
    <row r="218" spans="2:24" s="110" customFormat="1" ht="15" hidden="1" customHeight="1" x14ac:dyDescent="0.4">
      <c r="B218" s="58"/>
      <c r="C218" s="55"/>
      <c r="D218" s="113"/>
      <c r="E218" s="123"/>
      <c r="F218" s="57"/>
      <c r="G218" s="55"/>
      <c r="H218" s="55"/>
      <c r="I218" s="124"/>
      <c r="J218" s="57"/>
      <c r="K218" s="57"/>
      <c r="L218" s="125"/>
      <c r="M218" s="57"/>
      <c r="N218" s="55"/>
      <c r="O218" s="58"/>
      <c r="P218" s="58"/>
      <c r="Q218" s="58"/>
      <c r="R218" s="58"/>
      <c r="S218" s="58"/>
      <c r="T218" s="58"/>
      <c r="U218" s="58"/>
      <c r="V218" s="58"/>
      <c r="W218" s="58"/>
      <c r="X218" s="58"/>
    </row>
    <row r="219" spans="2:24" s="110" customFormat="1" ht="15" hidden="1" customHeight="1" x14ac:dyDescent="0.4">
      <c r="B219" s="58"/>
      <c r="C219" s="55"/>
      <c r="D219" s="113"/>
      <c r="E219" s="123"/>
      <c r="F219" s="57"/>
      <c r="G219" s="55"/>
      <c r="H219" s="55"/>
      <c r="I219" s="124"/>
      <c r="J219" s="57"/>
      <c r="K219" s="57"/>
      <c r="L219" s="125"/>
      <c r="M219" s="57"/>
      <c r="N219" s="55"/>
      <c r="O219" s="58"/>
      <c r="P219" s="58"/>
      <c r="Q219" s="58"/>
      <c r="R219" s="58"/>
      <c r="S219" s="58"/>
      <c r="T219" s="58"/>
      <c r="U219" s="58"/>
      <c r="V219" s="58"/>
      <c r="W219" s="58"/>
      <c r="X219" s="58"/>
    </row>
    <row r="220" spans="2:24" s="110" customFormat="1" ht="15" hidden="1" customHeight="1" x14ac:dyDescent="0.4">
      <c r="B220" s="58"/>
      <c r="C220" s="55"/>
      <c r="D220" s="113"/>
      <c r="E220" s="123"/>
      <c r="F220" s="57"/>
      <c r="G220" s="55"/>
      <c r="H220" s="55"/>
      <c r="I220" s="124"/>
      <c r="J220" s="57"/>
      <c r="K220" s="57"/>
      <c r="L220" s="125"/>
      <c r="M220" s="57"/>
      <c r="N220" s="55"/>
      <c r="O220" s="58"/>
      <c r="P220" s="58"/>
      <c r="Q220" s="58"/>
      <c r="R220" s="58"/>
      <c r="S220" s="58"/>
      <c r="T220" s="58"/>
      <c r="U220" s="58"/>
      <c r="V220" s="58"/>
      <c r="W220" s="58"/>
      <c r="X220" s="58"/>
    </row>
    <row r="221" spans="2:24" s="110" customFormat="1" ht="15" hidden="1" customHeight="1" x14ac:dyDescent="0.4">
      <c r="B221" s="58"/>
      <c r="C221" s="55"/>
      <c r="D221" s="113"/>
      <c r="E221" s="123"/>
      <c r="F221" s="57"/>
      <c r="G221" s="55"/>
      <c r="H221" s="55"/>
      <c r="I221" s="124"/>
      <c r="J221" s="57"/>
      <c r="K221" s="57"/>
      <c r="L221" s="125"/>
      <c r="M221" s="57"/>
      <c r="N221" s="55"/>
      <c r="O221" s="58"/>
      <c r="P221" s="58"/>
      <c r="Q221" s="58"/>
      <c r="R221" s="58"/>
      <c r="S221" s="58"/>
      <c r="T221" s="58"/>
      <c r="U221" s="58"/>
      <c r="V221" s="58"/>
      <c r="W221" s="58"/>
      <c r="X221" s="58"/>
    </row>
    <row r="222" spans="2:24" s="110" customFormat="1" ht="15" hidden="1" customHeight="1" x14ac:dyDescent="0.4">
      <c r="B222" s="58"/>
      <c r="C222" s="55"/>
      <c r="D222" s="113"/>
      <c r="E222" s="123"/>
      <c r="F222" s="57"/>
      <c r="G222" s="55"/>
      <c r="H222" s="55"/>
      <c r="I222" s="124"/>
      <c r="J222" s="57"/>
      <c r="K222" s="57"/>
      <c r="L222" s="125"/>
      <c r="M222" s="57"/>
      <c r="N222" s="55"/>
      <c r="O222" s="58"/>
      <c r="P222" s="58"/>
      <c r="Q222" s="58"/>
      <c r="R222" s="58"/>
      <c r="S222" s="58"/>
      <c r="T222" s="58"/>
      <c r="U222" s="58"/>
      <c r="V222" s="58"/>
      <c r="W222" s="58"/>
      <c r="X222" s="58"/>
    </row>
    <row r="223" spans="2:24" s="110" customFormat="1" ht="15" hidden="1" customHeight="1" x14ac:dyDescent="0.4">
      <c r="B223" s="58"/>
      <c r="C223" s="55"/>
      <c r="D223" s="113"/>
      <c r="E223" s="123"/>
      <c r="F223" s="57"/>
      <c r="G223" s="55"/>
      <c r="H223" s="55"/>
      <c r="I223" s="124"/>
      <c r="J223" s="57"/>
      <c r="K223" s="57"/>
      <c r="L223" s="125"/>
      <c r="M223" s="57"/>
      <c r="N223" s="55"/>
      <c r="O223" s="58"/>
      <c r="P223" s="58"/>
      <c r="Q223" s="58"/>
      <c r="R223" s="58"/>
      <c r="S223" s="58"/>
      <c r="T223" s="58"/>
      <c r="U223" s="58"/>
      <c r="V223" s="58"/>
      <c r="W223" s="58"/>
      <c r="X223" s="58"/>
    </row>
    <row r="224" spans="2:24" s="110" customFormat="1" ht="15" hidden="1" customHeight="1" x14ac:dyDescent="0.4">
      <c r="B224" s="58"/>
      <c r="C224" s="55"/>
      <c r="D224" s="113"/>
      <c r="E224" s="123"/>
      <c r="F224" s="57"/>
      <c r="G224" s="55"/>
      <c r="H224" s="55"/>
      <c r="I224" s="124"/>
      <c r="J224" s="57"/>
      <c r="K224" s="57"/>
      <c r="L224" s="125"/>
      <c r="M224" s="57"/>
      <c r="N224" s="55"/>
      <c r="O224" s="58"/>
      <c r="P224" s="58"/>
      <c r="Q224" s="58"/>
      <c r="R224" s="58"/>
      <c r="S224" s="58"/>
      <c r="T224" s="58"/>
      <c r="U224" s="58"/>
      <c r="V224" s="58"/>
      <c r="W224" s="58"/>
      <c r="X224" s="58"/>
    </row>
    <row r="225" spans="2:24" s="110" customFormat="1" ht="15" hidden="1" customHeight="1" x14ac:dyDescent="0.4">
      <c r="B225" s="58"/>
      <c r="C225" s="55"/>
      <c r="D225" s="113"/>
      <c r="E225" s="123"/>
      <c r="F225" s="57"/>
      <c r="G225" s="55"/>
      <c r="H225" s="55"/>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57"/>
      <c r="G226" s="55"/>
      <c r="H226" s="55"/>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57"/>
      <c r="G227" s="55"/>
      <c r="H227" s="55"/>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57"/>
      <c r="G228" s="55"/>
      <c r="H228" s="55"/>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57"/>
      <c r="G229" s="55"/>
      <c r="H229" s="55"/>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57"/>
      <c r="G230" s="55"/>
      <c r="H230" s="55"/>
      <c r="I230" s="124"/>
      <c r="J230" s="57"/>
      <c r="K230" s="57"/>
      <c r="L230" s="125"/>
      <c r="M230" s="57"/>
      <c r="N230" s="55"/>
      <c r="O230" s="58"/>
      <c r="P230" s="58"/>
      <c r="Q230" s="58"/>
      <c r="R230" s="58"/>
      <c r="S230" s="58"/>
      <c r="T230" s="58"/>
      <c r="U230" s="58"/>
      <c r="V230" s="58"/>
      <c r="W230" s="58"/>
      <c r="X230" s="58"/>
    </row>
    <row r="231" spans="2:24" s="110" customFormat="1" ht="15" hidden="1" customHeight="1" x14ac:dyDescent="0.4">
      <c r="B231" s="58"/>
      <c r="C231" s="55"/>
      <c r="D231" s="113"/>
      <c r="E231" s="123"/>
      <c r="F231" s="57"/>
      <c r="G231" s="55"/>
      <c r="H231" s="55"/>
      <c r="I231" s="124"/>
      <c r="J231" s="57"/>
      <c r="K231" s="57"/>
      <c r="L231" s="125"/>
      <c r="M231" s="57"/>
      <c r="N231" s="55"/>
      <c r="O231" s="58"/>
      <c r="P231" s="58"/>
      <c r="Q231" s="58"/>
      <c r="R231" s="58"/>
      <c r="S231" s="58"/>
      <c r="T231" s="58"/>
      <c r="U231" s="58"/>
      <c r="V231" s="58"/>
      <c r="W231" s="58"/>
      <c r="X231" s="58"/>
    </row>
    <row r="232" spans="2:24" s="110" customFormat="1" ht="15" hidden="1" customHeight="1" x14ac:dyDescent="0.4">
      <c r="B232" s="58"/>
      <c r="C232" s="55"/>
      <c r="D232" s="113"/>
      <c r="E232" s="123"/>
      <c r="F232" s="57"/>
      <c r="G232" s="55"/>
      <c r="H232" s="55"/>
      <c r="I232" s="124"/>
      <c r="J232" s="57"/>
      <c r="K232" s="57"/>
      <c r="L232" s="125"/>
      <c r="M232" s="57"/>
      <c r="N232" s="55"/>
      <c r="O232" s="58"/>
      <c r="P232" s="58"/>
      <c r="Q232" s="58"/>
      <c r="R232" s="58"/>
      <c r="S232" s="58"/>
      <c r="T232" s="58"/>
      <c r="U232" s="58"/>
      <c r="V232" s="58"/>
      <c r="W232" s="58"/>
      <c r="X232" s="58"/>
    </row>
    <row r="233" spans="2:24" s="110" customFormat="1" ht="15" hidden="1" customHeight="1" x14ac:dyDescent="0.4">
      <c r="B233" s="58"/>
      <c r="C233" s="55"/>
      <c r="D233" s="113"/>
      <c r="E233" s="123"/>
      <c r="F233" s="57"/>
      <c r="G233" s="55"/>
      <c r="H233" s="55"/>
      <c r="I233" s="124"/>
      <c r="J233" s="57"/>
      <c r="K233" s="57"/>
      <c r="L233" s="125"/>
      <c r="M233" s="57"/>
      <c r="N233" s="55"/>
      <c r="O233" s="58"/>
      <c r="P233" s="58"/>
      <c r="Q233" s="58"/>
      <c r="R233" s="58"/>
      <c r="S233" s="58"/>
      <c r="T233" s="58"/>
      <c r="U233" s="58"/>
      <c r="V233" s="58"/>
      <c r="W233" s="58"/>
      <c r="X233" s="58"/>
    </row>
    <row r="234" spans="2:24" s="110" customFormat="1" ht="15" hidden="1" customHeight="1" x14ac:dyDescent="0.4">
      <c r="B234" s="58"/>
      <c r="C234" s="55"/>
      <c r="D234" s="113"/>
      <c r="E234" s="123"/>
      <c r="F234" s="57"/>
      <c r="G234" s="55"/>
      <c r="H234" s="55"/>
      <c r="I234" s="124"/>
      <c r="J234" s="57"/>
      <c r="K234" s="57"/>
      <c r="L234" s="125"/>
      <c r="M234" s="57"/>
      <c r="N234" s="55"/>
      <c r="O234" s="58"/>
      <c r="P234" s="58"/>
      <c r="Q234" s="58"/>
      <c r="R234" s="58"/>
      <c r="S234" s="58"/>
      <c r="T234" s="58"/>
      <c r="U234" s="58"/>
      <c r="V234" s="58"/>
      <c r="W234" s="58"/>
      <c r="X234" s="58"/>
    </row>
    <row r="235" spans="2:24" s="110" customFormat="1" ht="15" hidden="1" customHeight="1" x14ac:dyDescent="0.4">
      <c r="B235" s="58"/>
      <c r="C235" s="55"/>
      <c r="D235" s="113"/>
      <c r="E235" s="123"/>
      <c r="F235" s="57"/>
      <c r="G235" s="55"/>
      <c r="H235" s="55"/>
      <c r="I235" s="124"/>
      <c r="J235" s="57"/>
      <c r="K235" s="57"/>
      <c r="L235" s="125"/>
      <c r="M235" s="57"/>
      <c r="N235" s="55"/>
      <c r="O235" s="58"/>
      <c r="P235" s="58"/>
      <c r="Q235" s="58"/>
      <c r="R235" s="58"/>
      <c r="S235" s="58"/>
      <c r="T235" s="58"/>
      <c r="U235" s="58"/>
      <c r="V235" s="58"/>
      <c r="W235" s="58"/>
      <c r="X235" s="58"/>
    </row>
    <row r="236" spans="2:24" s="110" customFormat="1" ht="15" hidden="1" customHeight="1" x14ac:dyDescent="0.4">
      <c r="B236" s="58"/>
      <c r="C236" s="55"/>
      <c r="D236" s="113"/>
      <c r="E236" s="123"/>
      <c r="F236" s="57"/>
      <c r="G236" s="55"/>
      <c r="H236" s="55"/>
      <c r="I236" s="124"/>
      <c r="J236" s="57"/>
      <c r="K236" s="57"/>
      <c r="L236" s="125"/>
      <c r="M236" s="57"/>
      <c r="N236" s="55"/>
      <c r="O236" s="58"/>
      <c r="P236" s="58"/>
      <c r="Q236" s="58"/>
      <c r="R236" s="58"/>
      <c r="S236" s="58"/>
      <c r="T236" s="58"/>
      <c r="U236" s="58"/>
      <c r="V236" s="58"/>
      <c r="W236" s="58"/>
      <c r="X236" s="58"/>
    </row>
    <row r="237" spans="2:24" s="110" customFormat="1" ht="15" hidden="1" customHeight="1" x14ac:dyDescent="0.4">
      <c r="B237" s="58"/>
      <c r="C237" s="55"/>
      <c r="D237" s="113"/>
      <c r="E237" s="123"/>
      <c r="F237" s="57"/>
      <c r="G237" s="55"/>
      <c r="H237" s="55"/>
      <c r="I237" s="124"/>
      <c r="J237" s="57"/>
      <c r="K237" s="57"/>
      <c r="L237" s="125"/>
      <c r="M237" s="57"/>
      <c r="N237" s="55"/>
      <c r="O237" s="58"/>
      <c r="P237" s="58"/>
      <c r="Q237" s="58"/>
      <c r="R237" s="58"/>
      <c r="S237" s="58"/>
      <c r="T237" s="58"/>
      <c r="U237" s="58"/>
      <c r="V237" s="58"/>
      <c r="W237" s="58"/>
      <c r="X237" s="58"/>
    </row>
    <row r="238" spans="2:24" s="110" customFormat="1" ht="15" hidden="1" customHeight="1" x14ac:dyDescent="0.4">
      <c r="B238" s="58"/>
      <c r="C238" s="55"/>
      <c r="D238" s="113"/>
      <c r="E238" s="123"/>
      <c r="F238" s="57"/>
      <c r="G238" s="55"/>
      <c r="H238" s="55"/>
      <c r="I238" s="124"/>
      <c r="J238" s="57"/>
      <c r="K238" s="57"/>
      <c r="L238" s="125"/>
      <c r="M238" s="57"/>
      <c r="N238" s="55"/>
      <c r="O238" s="58"/>
      <c r="P238" s="58"/>
      <c r="Q238" s="58"/>
      <c r="R238" s="58"/>
      <c r="S238" s="58"/>
      <c r="T238" s="58"/>
      <c r="U238" s="58"/>
      <c r="V238" s="58"/>
      <c r="W238" s="58"/>
      <c r="X238" s="58"/>
    </row>
    <row r="239" spans="2:24" s="110" customFormat="1" ht="15" hidden="1" customHeight="1" x14ac:dyDescent="0.4">
      <c r="B239" s="58"/>
      <c r="C239" s="55"/>
      <c r="D239" s="113"/>
      <c r="E239" s="123"/>
      <c r="F239" s="57"/>
      <c r="G239" s="55"/>
      <c r="H239" s="55"/>
      <c r="I239" s="124"/>
      <c r="J239" s="57"/>
      <c r="K239" s="57"/>
      <c r="L239" s="125"/>
      <c r="M239" s="57"/>
      <c r="N239" s="55"/>
      <c r="O239" s="58"/>
      <c r="P239" s="58"/>
      <c r="Q239" s="58"/>
      <c r="R239" s="58"/>
      <c r="S239" s="58"/>
      <c r="T239" s="58"/>
      <c r="U239" s="58"/>
      <c r="V239" s="58"/>
      <c r="W239" s="58"/>
      <c r="X239" s="58"/>
    </row>
    <row r="240" spans="2:24" s="110" customFormat="1" ht="15" hidden="1" customHeight="1" x14ac:dyDescent="0.4">
      <c r="B240" s="58"/>
      <c r="C240" s="55"/>
      <c r="D240" s="113"/>
      <c r="E240" s="123"/>
      <c r="F240" s="57"/>
      <c r="G240" s="55"/>
      <c r="H240" s="55"/>
      <c r="I240" s="124"/>
      <c r="J240" s="57"/>
      <c r="K240" s="57"/>
      <c r="L240" s="125"/>
      <c r="M240" s="57"/>
      <c r="N240" s="55"/>
      <c r="O240" s="58"/>
      <c r="P240" s="58"/>
      <c r="Q240" s="58"/>
      <c r="R240" s="58"/>
      <c r="S240" s="58"/>
      <c r="T240" s="58"/>
      <c r="U240" s="58"/>
      <c r="V240" s="58"/>
      <c r="W240" s="58"/>
      <c r="X240" s="58"/>
    </row>
    <row r="241" spans="2:24" s="110" customFormat="1" ht="15" hidden="1" customHeight="1" x14ac:dyDescent="0.4">
      <c r="B241" s="58"/>
      <c r="C241" s="55"/>
      <c r="D241" s="113"/>
      <c r="E241" s="123"/>
      <c r="F241" s="57"/>
      <c r="G241" s="55"/>
      <c r="H241" s="55"/>
      <c r="I241" s="124"/>
      <c r="J241" s="57"/>
      <c r="K241" s="57"/>
      <c r="L241" s="125"/>
      <c r="M241" s="57"/>
      <c r="N241" s="55"/>
      <c r="O241" s="58"/>
      <c r="P241" s="58"/>
      <c r="Q241" s="58"/>
      <c r="R241" s="58"/>
      <c r="S241" s="58"/>
      <c r="T241" s="58"/>
      <c r="U241" s="58"/>
      <c r="V241" s="58"/>
      <c r="W241" s="58"/>
      <c r="X241" s="58"/>
    </row>
    <row r="242" spans="2:24" s="110" customFormat="1" ht="15" hidden="1" customHeight="1" x14ac:dyDescent="0.4">
      <c r="B242" s="58"/>
      <c r="C242" s="55"/>
      <c r="D242" s="113"/>
      <c r="E242" s="123"/>
      <c r="F242" s="57"/>
      <c r="G242" s="55"/>
      <c r="H242" s="55"/>
      <c r="I242" s="124"/>
      <c r="J242" s="57"/>
      <c r="K242" s="57"/>
      <c r="L242" s="125"/>
      <c r="M242" s="57"/>
      <c r="N242" s="55"/>
      <c r="O242" s="58"/>
      <c r="P242" s="58"/>
      <c r="Q242" s="58"/>
      <c r="R242" s="58"/>
      <c r="S242" s="58"/>
      <c r="T242" s="58"/>
      <c r="U242" s="58"/>
      <c r="V242" s="58"/>
      <c r="W242" s="58"/>
      <c r="X242" s="58"/>
    </row>
    <row r="243" spans="2:24" s="110" customFormat="1" ht="15" hidden="1" customHeight="1" x14ac:dyDescent="0.4">
      <c r="B243" s="58"/>
      <c r="C243" s="55"/>
      <c r="D243" s="113"/>
      <c r="E243" s="123"/>
      <c r="F243" s="57"/>
      <c r="G243" s="55"/>
      <c r="H243" s="55"/>
      <c r="I243" s="124"/>
      <c r="J243" s="57"/>
      <c r="K243" s="57"/>
      <c r="L243" s="125"/>
      <c r="M243" s="57"/>
      <c r="N243" s="55"/>
      <c r="O243" s="58"/>
      <c r="P243" s="58"/>
      <c r="Q243" s="58"/>
      <c r="R243" s="58"/>
      <c r="S243" s="58"/>
      <c r="T243" s="58"/>
      <c r="U243" s="58"/>
      <c r="V243" s="58"/>
      <c r="W243" s="58"/>
      <c r="X243" s="58"/>
    </row>
    <row r="244" spans="2:24" s="110" customFormat="1" ht="15" hidden="1" customHeight="1" x14ac:dyDescent="0.4">
      <c r="B244" s="58"/>
      <c r="C244" s="55"/>
      <c r="D244" s="113"/>
      <c r="E244" s="123"/>
      <c r="F244" s="57"/>
      <c r="G244" s="55"/>
      <c r="H244" s="55"/>
      <c r="I244" s="124"/>
      <c r="J244" s="57"/>
      <c r="K244" s="57"/>
      <c r="L244" s="125"/>
      <c r="M244" s="57"/>
      <c r="N244" s="55"/>
      <c r="O244" s="58"/>
      <c r="P244" s="58"/>
      <c r="Q244" s="58"/>
      <c r="R244" s="58"/>
      <c r="S244" s="58"/>
      <c r="T244" s="58"/>
      <c r="U244" s="58"/>
      <c r="V244" s="58"/>
      <c r="W244" s="58"/>
      <c r="X244" s="58"/>
    </row>
    <row r="245" spans="2:24" s="110" customFormat="1" ht="15" hidden="1" customHeight="1" x14ac:dyDescent="0.4">
      <c r="B245" s="58"/>
      <c r="C245" s="55"/>
      <c r="D245" s="113"/>
      <c r="E245" s="123"/>
      <c r="F245" s="57"/>
      <c r="G245" s="55"/>
      <c r="H245" s="55"/>
      <c r="I245" s="124"/>
      <c r="J245" s="57"/>
      <c r="K245" s="57"/>
      <c r="L245" s="125"/>
      <c r="M245" s="57"/>
      <c r="N245" s="55"/>
      <c r="O245" s="58"/>
      <c r="P245" s="58"/>
      <c r="Q245" s="58"/>
      <c r="R245" s="58"/>
      <c r="S245" s="58"/>
      <c r="T245" s="58"/>
      <c r="U245" s="58"/>
      <c r="V245" s="58"/>
      <c r="W245" s="58"/>
      <c r="X245" s="58"/>
    </row>
    <row r="246" spans="2:24" s="110" customFormat="1" ht="15" hidden="1" customHeight="1" x14ac:dyDescent="0.4">
      <c r="B246" s="58"/>
      <c r="C246" s="55"/>
      <c r="D246" s="113"/>
      <c r="E246" s="123"/>
      <c r="F246" s="57"/>
      <c r="G246" s="55"/>
      <c r="H246" s="55"/>
      <c r="I246" s="124"/>
      <c r="J246" s="57"/>
      <c r="K246" s="57"/>
      <c r="L246" s="125"/>
      <c r="M246" s="57"/>
      <c r="N246" s="55"/>
      <c r="O246" s="58"/>
      <c r="P246" s="58"/>
      <c r="Q246" s="58"/>
      <c r="R246" s="58"/>
      <c r="S246" s="58"/>
      <c r="T246" s="58"/>
      <c r="U246" s="58"/>
      <c r="V246" s="58"/>
      <c r="W246" s="58"/>
      <c r="X246" s="58"/>
    </row>
    <row r="247" spans="2:24" s="110" customFormat="1" ht="15" hidden="1" customHeight="1" x14ac:dyDescent="0.4">
      <c r="B247" s="58"/>
      <c r="C247" s="55"/>
      <c r="D247" s="113"/>
      <c r="E247" s="123"/>
      <c r="F247" s="57"/>
      <c r="G247" s="55"/>
      <c r="H247" s="55"/>
      <c r="I247" s="124"/>
      <c r="J247" s="57"/>
      <c r="K247" s="57"/>
      <c r="L247" s="125"/>
      <c r="M247" s="57"/>
      <c r="N247" s="55"/>
      <c r="O247" s="58"/>
      <c r="P247" s="58"/>
      <c r="Q247" s="58"/>
      <c r="R247" s="58"/>
      <c r="S247" s="58"/>
      <c r="T247" s="58"/>
      <c r="U247" s="58"/>
      <c r="V247" s="58"/>
      <c r="W247" s="58"/>
      <c r="X247" s="58"/>
    </row>
    <row r="248" spans="2:24" s="110" customFormat="1" ht="15" hidden="1" customHeight="1" x14ac:dyDescent="0.4">
      <c r="B248" s="58"/>
      <c r="C248" s="55"/>
      <c r="D248" s="113"/>
      <c r="E248" s="123"/>
      <c r="F248" s="57"/>
      <c r="G248" s="55"/>
      <c r="H248" s="55"/>
      <c r="I248" s="124"/>
      <c r="J248" s="57"/>
      <c r="K248" s="57"/>
      <c r="L248" s="125"/>
      <c r="M248" s="57"/>
      <c r="N248" s="55"/>
      <c r="O248" s="58"/>
      <c r="P248" s="58"/>
      <c r="Q248" s="58"/>
      <c r="R248" s="58"/>
      <c r="S248" s="58"/>
      <c r="T248" s="58"/>
      <c r="U248" s="58"/>
      <c r="V248" s="58"/>
      <c r="W248" s="58"/>
      <c r="X248" s="58"/>
    </row>
    <row r="249" spans="2:24" s="110" customFormat="1" ht="15" hidden="1" customHeight="1" x14ac:dyDescent="0.4">
      <c r="B249" s="58"/>
      <c r="C249" s="55"/>
      <c r="D249" s="113"/>
      <c r="E249" s="123"/>
      <c r="F249" s="57"/>
      <c r="G249" s="55"/>
      <c r="H249" s="55"/>
      <c r="I249" s="124"/>
      <c r="J249" s="57"/>
      <c r="K249" s="57"/>
      <c r="L249" s="125"/>
      <c r="M249" s="57"/>
      <c r="N249" s="55"/>
      <c r="O249" s="58"/>
      <c r="P249" s="58"/>
      <c r="Q249" s="58"/>
      <c r="R249" s="58"/>
      <c r="S249" s="58"/>
      <c r="T249" s="58"/>
      <c r="U249" s="58"/>
      <c r="V249" s="58"/>
      <c r="W249" s="58"/>
      <c r="X249" s="58"/>
    </row>
    <row r="250" spans="2:24" s="110" customFormat="1" ht="15" hidden="1" customHeight="1" x14ac:dyDescent="0.4">
      <c r="B250" s="58"/>
      <c r="C250" s="55"/>
      <c r="D250" s="113"/>
      <c r="E250" s="123"/>
      <c r="F250" s="57"/>
      <c r="G250" s="55"/>
      <c r="H250" s="55"/>
      <c r="I250" s="124"/>
      <c r="J250" s="57"/>
      <c r="K250" s="57"/>
      <c r="L250" s="125"/>
      <c r="M250" s="57"/>
      <c r="N250" s="55"/>
      <c r="O250" s="58"/>
      <c r="P250" s="58"/>
      <c r="Q250" s="58"/>
      <c r="R250" s="58"/>
      <c r="S250" s="58"/>
      <c r="T250" s="58"/>
      <c r="U250" s="58"/>
      <c r="V250" s="58"/>
      <c r="W250" s="58"/>
      <c r="X250" s="58"/>
    </row>
    <row r="251" spans="2:24" s="110" customFormat="1" ht="15" hidden="1" customHeight="1" x14ac:dyDescent="0.4">
      <c r="B251" s="58"/>
      <c r="C251" s="55"/>
      <c r="D251" s="113"/>
      <c r="E251" s="123"/>
      <c r="F251" s="57"/>
      <c r="G251" s="55"/>
      <c r="H251" s="55"/>
      <c r="I251" s="124"/>
      <c r="J251" s="57"/>
      <c r="K251" s="57"/>
      <c r="L251" s="125"/>
      <c r="M251" s="57"/>
      <c r="N251" s="55"/>
      <c r="O251" s="58"/>
      <c r="P251" s="58"/>
      <c r="Q251" s="58"/>
      <c r="R251" s="58"/>
      <c r="S251" s="58"/>
      <c r="T251" s="58"/>
      <c r="U251" s="58"/>
      <c r="V251" s="58"/>
      <c r="W251" s="58"/>
      <c r="X251" s="58"/>
    </row>
    <row r="252" spans="2:24" s="110" customFormat="1" ht="15" hidden="1" customHeight="1" x14ac:dyDescent="0.4">
      <c r="B252" s="58"/>
      <c r="C252" s="55"/>
      <c r="D252" s="113"/>
      <c r="E252" s="123"/>
      <c r="F252" s="57"/>
      <c r="G252" s="55"/>
      <c r="H252" s="55"/>
      <c r="I252" s="124"/>
      <c r="J252" s="57"/>
      <c r="K252" s="57"/>
      <c r="L252" s="125"/>
      <c r="M252" s="57"/>
      <c r="N252" s="55"/>
      <c r="O252" s="58"/>
      <c r="P252" s="58"/>
      <c r="Q252" s="58"/>
      <c r="R252" s="58"/>
      <c r="S252" s="58"/>
      <c r="T252" s="58"/>
      <c r="U252" s="58"/>
      <c r="V252" s="58"/>
      <c r="W252" s="58"/>
      <c r="X252" s="58"/>
    </row>
    <row r="253" spans="2:24" s="110" customFormat="1" ht="15" hidden="1" customHeight="1" x14ac:dyDescent="0.4">
      <c r="B253" s="58"/>
      <c r="C253" s="55"/>
      <c r="D253" s="113"/>
      <c r="E253" s="123"/>
      <c r="F253" s="57"/>
      <c r="G253" s="55"/>
      <c r="H253" s="55"/>
      <c r="I253" s="124"/>
      <c r="J253" s="57"/>
      <c r="K253" s="57"/>
      <c r="L253" s="125"/>
      <c r="M253" s="57"/>
      <c r="N253" s="55"/>
      <c r="O253" s="58"/>
      <c r="P253" s="58"/>
      <c r="Q253" s="58"/>
      <c r="R253" s="58"/>
      <c r="S253" s="58"/>
      <c r="T253" s="58"/>
      <c r="U253" s="58"/>
      <c r="V253" s="58"/>
      <c r="W253" s="58"/>
      <c r="X253" s="58"/>
    </row>
    <row r="254" spans="2:24" s="110" customFormat="1" ht="15" hidden="1" customHeight="1" x14ac:dyDescent="0.4">
      <c r="B254" s="58"/>
      <c r="C254" s="55"/>
      <c r="D254" s="113"/>
      <c r="E254" s="123"/>
      <c r="F254" s="57"/>
      <c r="G254" s="55"/>
      <c r="H254" s="55"/>
      <c r="I254" s="124"/>
      <c r="J254" s="57"/>
      <c r="K254" s="57"/>
      <c r="L254" s="125"/>
      <c r="M254" s="57"/>
      <c r="N254" s="55"/>
      <c r="O254" s="58"/>
      <c r="P254" s="58"/>
      <c r="Q254" s="58"/>
      <c r="R254" s="58"/>
      <c r="S254" s="58"/>
      <c r="T254" s="58"/>
      <c r="U254" s="58"/>
      <c r="V254" s="58"/>
      <c r="W254" s="58"/>
      <c r="X254" s="58"/>
    </row>
    <row r="255" spans="2:24" s="110" customFormat="1" ht="15" hidden="1" customHeight="1" x14ac:dyDescent="0.4">
      <c r="B255" s="58"/>
      <c r="C255" s="55"/>
      <c r="D255" s="113"/>
      <c r="E255" s="123"/>
      <c r="F255" s="57"/>
      <c r="G255" s="55"/>
      <c r="H255" s="55"/>
      <c r="I255" s="124"/>
      <c r="J255" s="57"/>
      <c r="K255" s="57"/>
      <c r="L255" s="125"/>
      <c r="M255" s="57"/>
      <c r="N255" s="55"/>
      <c r="O255" s="58"/>
      <c r="P255" s="58"/>
      <c r="Q255" s="58"/>
      <c r="R255" s="58"/>
      <c r="S255" s="58"/>
      <c r="T255" s="58"/>
      <c r="U255" s="58"/>
      <c r="V255" s="58"/>
      <c r="W255" s="58"/>
      <c r="X255" s="58"/>
    </row>
    <row r="256" spans="2:24" s="110" customFormat="1" ht="15" hidden="1" customHeight="1" x14ac:dyDescent="0.4">
      <c r="B256" s="58"/>
      <c r="C256" s="55"/>
      <c r="D256" s="113"/>
      <c r="E256" s="123"/>
      <c r="F256" s="57"/>
      <c r="G256" s="55"/>
      <c r="H256" s="55"/>
      <c r="I256" s="124"/>
      <c r="J256" s="57"/>
      <c r="K256" s="57"/>
      <c r="L256" s="125"/>
      <c r="M256" s="57"/>
      <c r="N256" s="55"/>
      <c r="O256" s="58"/>
      <c r="P256" s="58"/>
      <c r="Q256" s="58"/>
      <c r="R256" s="58"/>
      <c r="S256" s="58"/>
      <c r="T256" s="58"/>
      <c r="U256" s="58"/>
      <c r="V256" s="58"/>
      <c r="W256" s="58"/>
      <c r="X256" s="58"/>
    </row>
    <row r="257" spans="2:24" s="110" customFormat="1" ht="15" hidden="1" customHeight="1" x14ac:dyDescent="0.4">
      <c r="B257" s="58"/>
      <c r="C257" s="55"/>
      <c r="D257" s="113"/>
      <c r="E257" s="123"/>
      <c r="F257" s="57"/>
      <c r="G257" s="55"/>
      <c r="H257" s="55"/>
      <c r="I257" s="124"/>
      <c r="J257" s="57"/>
      <c r="K257" s="57"/>
      <c r="L257" s="125"/>
      <c r="M257" s="57"/>
      <c r="N257" s="55"/>
      <c r="O257" s="58"/>
      <c r="P257" s="58"/>
      <c r="Q257" s="58"/>
      <c r="R257" s="58"/>
      <c r="S257" s="58"/>
      <c r="T257" s="58"/>
      <c r="U257" s="58"/>
      <c r="V257" s="58"/>
      <c r="W257" s="58"/>
      <c r="X257" s="58"/>
    </row>
    <row r="258" spans="2:24" s="110" customFormat="1" ht="15" hidden="1" customHeight="1" x14ac:dyDescent="0.4">
      <c r="B258" s="58"/>
      <c r="C258" s="55"/>
      <c r="D258" s="113"/>
      <c r="E258" s="123"/>
      <c r="F258" s="57"/>
      <c r="G258" s="55"/>
      <c r="H258" s="55"/>
      <c r="I258" s="124"/>
      <c r="J258" s="57"/>
      <c r="K258" s="57"/>
      <c r="L258" s="125"/>
      <c r="M258" s="57"/>
      <c r="N258" s="55"/>
      <c r="O258" s="58"/>
      <c r="P258" s="58"/>
      <c r="Q258" s="58"/>
      <c r="R258" s="58"/>
      <c r="S258" s="58"/>
      <c r="T258" s="58"/>
      <c r="U258" s="58"/>
      <c r="V258" s="58"/>
      <c r="W258" s="58"/>
      <c r="X258" s="58"/>
    </row>
    <row r="259" spans="2:24" s="110" customFormat="1" ht="15" hidden="1" customHeight="1" x14ac:dyDescent="0.4">
      <c r="B259" s="58"/>
      <c r="C259" s="55"/>
      <c r="D259" s="113"/>
      <c r="E259" s="123"/>
      <c r="F259" s="57"/>
      <c r="G259" s="55"/>
      <c r="H259" s="55"/>
      <c r="I259" s="124"/>
      <c r="J259" s="57"/>
      <c r="K259" s="57"/>
      <c r="L259" s="125"/>
      <c r="M259" s="57"/>
      <c r="N259" s="55"/>
      <c r="O259" s="58"/>
      <c r="P259" s="58"/>
      <c r="Q259" s="58"/>
      <c r="R259" s="58"/>
      <c r="S259" s="58"/>
      <c r="T259" s="58"/>
      <c r="U259" s="58"/>
      <c r="V259" s="58"/>
      <c r="W259" s="58"/>
      <c r="X259" s="58"/>
    </row>
    <row r="260" spans="2:24" s="110" customFormat="1" ht="15" hidden="1" customHeight="1" x14ac:dyDescent="0.4">
      <c r="B260" s="58"/>
      <c r="C260" s="55"/>
      <c r="D260" s="113"/>
      <c r="E260" s="123"/>
      <c r="F260" s="57"/>
      <c r="G260" s="55"/>
      <c r="H260" s="55"/>
      <c r="I260" s="124"/>
      <c r="J260" s="57"/>
      <c r="K260" s="57"/>
      <c r="L260" s="125"/>
      <c r="M260" s="57"/>
      <c r="N260" s="55"/>
      <c r="O260" s="58"/>
      <c r="P260" s="58"/>
      <c r="Q260" s="58"/>
      <c r="R260" s="58"/>
      <c r="S260" s="58"/>
      <c r="T260" s="58"/>
      <c r="U260" s="58"/>
      <c r="V260" s="58"/>
      <c r="W260" s="58"/>
      <c r="X260" s="58"/>
    </row>
    <row r="261" spans="2:24" s="110" customFormat="1" ht="15" hidden="1" customHeight="1" x14ac:dyDescent="0.4">
      <c r="B261" s="58"/>
      <c r="C261" s="55"/>
      <c r="D261" s="113"/>
      <c r="E261" s="123"/>
      <c r="F261" s="57"/>
      <c r="G261" s="55"/>
      <c r="H261" s="55"/>
      <c r="I261" s="124"/>
      <c r="J261" s="57"/>
      <c r="K261" s="57"/>
      <c r="L261" s="125"/>
      <c r="M261" s="57"/>
      <c r="N261" s="55"/>
      <c r="O261" s="58"/>
      <c r="P261" s="58"/>
      <c r="Q261" s="58"/>
      <c r="R261" s="58"/>
      <c r="S261" s="58"/>
      <c r="T261" s="58"/>
      <c r="U261" s="58"/>
      <c r="V261" s="58"/>
      <c r="W261" s="58"/>
      <c r="X261" s="58"/>
    </row>
    <row r="262" spans="2:24" s="110" customFormat="1" ht="15" hidden="1" customHeight="1" x14ac:dyDescent="0.4">
      <c r="B262" s="58"/>
      <c r="C262" s="55"/>
      <c r="D262" s="113"/>
      <c r="E262" s="123"/>
      <c r="F262" s="57"/>
      <c r="G262" s="55"/>
      <c r="H262" s="55"/>
      <c r="I262" s="124"/>
      <c r="J262" s="57"/>
      <c r="K262" s="57"/>
      <c r="L262" s="125"/>
      <c r="M262" s="57"/>
      <c r="N262" s="55"/>
      <c r="O262" s="58"/>
      <c r="P262" s="58"/>
      <c r="Q262" s="58"/>
      <c r="R262" s="58"/>
      <c r="S262" s="58"/>
      <c r="T262" s="58"/>
      <c r="U262" s="58"/>
      <c r="V262" s="58"/>
      <c r="W262" s="58"/>
      <c r="X262" s="58"/>
    </row>
    <row r="263" spans="2:24" s="110" customFormat="1" ht="15" hidden="1" customHeight="1" x14ac:dyDescent="0.4">
      <c r="B263" s="58"/>
      <c r="C263" s="55"/>
      <c r="D263" s="113"/>
      <c r="E263" s="123"/>
      <c r="F263" s="57"/>
      <c r="G263" s="55"/>
      <c r="H263" s="55"/>
      <c r="I263" s="124"/>
      <c r="J263" s="57"/>
      <c r="K263" s="57"/>
      <c r="L263" s="125"/>
      <c r="M263" s="57"/>
      <c r="N263" s="55"/>
      <c r="O263" s="58"/>
      <c r="P263" s="58"/>
      <c r="Q263" s="58"/>
      <c r="R263" s="58"/>
      <c r="S263" s="58"/>
      <c r="T263" s="58"/>
      <c r="U263" s="58"/>
      <c r="V263" s="58"/>
      <c r="W263" s="58"/>
      <c r="X263" s="58"/>
    </row>
    <row r="264" spans="2:24" s="110" customFormat="1" ht="15" hidden="1" customHeight="1" x14ac:dyDescent="0.4">
      <c r="B264" s="58"/>
      <c r="C264" s="55"/>
      <c r="D264" s="113"/>
      <c r="E264" s="123"/>
      <c r="F264" s="57"/>
      <c r="G264" s="55"/>
      <c r="H264" s="55"/>
      <c r="I264" s="124"/>
      <c r="J264" s="57"/>
      <c r="K264" s="57"/>
      <c r="L264" s="125"/>
      <c r="M264" s="57"/>
      <c r="N264" s="55"/>
      <c r="O264" s="58"/>
      <c r="P264" s="58"/>
      <c r="Q264" s="58"/>
      <c r="R264" s="58"/>
      <c r="S264" s="58"/>
      <c r="T264" s="58"/>
      <c r="U264" s="58"/>
      <c r="V264" s="58"/>
      <c r="W264" s="58"/>
      <c r="X264" s="58"/>
    </row>
    <row r="265" spans="2:24" s="110" customFormat="1" ht="15" hidden="1" customHeight="1" x14ac:dyDescent="0.4">
      <c r="B265" s="58"/>
      <c r="C265" s="55"/>
      <c r="D265" s="113"/>
      <c r="E265" s="123"/>
      <c r="F265" s="57"/>
      <c r="G265" s="55"/>
      <c r="H265" s="55"/>
      <c r="I265" s="124"/>
      <c r="J265" s="57"/>
      <c r="K265" s="57"/>
      <c r="L265" s="125"/>
      <c r="M265" s="57"/>
      <c r="N265" s="55"/>
      <c r="O265" s="58"/>
      <c r="P265" s="58"/>
      <c r="Q265" s="58"/>
      <c r="R265" s="58"/>
      <c r="S265" s="58"/>
      <c r="T265" s="58"/>
      <c r="U265" s="58"/>
      <c r="V265" s="58"/>
      <c r="W265" s="58"/>
      <c r="X265" s="58"/>
    </row>
    <row r="266" spans="2:24" s="110" customFormat="1" ht="15" hidden="1" customHeight="1" x14ac:dyDescent="0.4">
      <c r="B266" s="58"/>
      <c r="C266" s="55"/>
      <c r="D266" s="113"/>
      <c r="E266" s="123"/>
      <c r="F266" s="57"/>
      <c r="G266" s="55"/>
      <c r="H266" s="55"/>
      <c r="I266" s="124"/>
      <c r="J266" s="57"/>
      <c r="K266" s="57"/>
      <c r="L266" s="125"/>
      <c r="M266" s="57"/>
      <c r="N266" s="55"/>
      <c r="O266" s="58"/>
      <c r="P266" s="58"/>
      <c r="Q266" s="58"/>
      <c r="R266" s="58"/>
      <c r="S266" s="58"/>
      <c r="T266" s="58"/>
      <c r="U266" s="58"/>
      <c r="V266" s="58"/>
      <c r="W266" s="58"/>
      <c r="X266" s="58"/>
    </row>
    <row r="267" spans="2:24" s="110" customFormat="1" ht="15" hidden="1" customHeight="1" x14ac:dyDescent="0.4">
      <c r="B267" s="58"/>
      <c r="C267" s="55"/>
      <c r="D267" s="113"/>
      <c r="E267" s="123"/>
      <c r="F267" s="57"/>
      <c r="G267" s="55"/>
      <c r="H267" s="55"/>
      <c r="I267" s="124"/>
      <c r="J267" s="57"/>
      <c r="K267" s="57"/>
      <c r="L267" s="125"/>
      <c r="M267" s="57"/>
      <c r="N267" s="55"/>
      <c r="O267" s="58"/>
      <c r="P267" s="58"/>
      <c r="Q267" s="58"/>
      <c r="R267" s="58"/>
      <c r="S267" s="58"/>
      <c r="T267" s="58"/>
      <c r="U267" s="58"/>
      <c r="V267" s="58"/>
      <c r="W267" s="58"/>
      <c r="X267" s="58"/>
    </row>
    <row r="268" spans="2:24" s="110" customFormat="1" ht="15" hidden="1" customHeight="1" x14ac:dyDescent="0.4">
      <c r="B268" s="58"/>
      <c r="C268" s="55"/>
      <c r="D268" s="113"/>
      <c r="E268" s="123"/>
      <c r="F268" s="57"/>
      <c r="G268" s="55"/>
      <c r="H268" s="55"/>
      <c r="I268" s="124"/>
      <c r="J268" s="57"/>
      <c r="K268" s="57"/>
      <c r="L268" s="125"/>
      <c r="M268" s="57"/>
      <c r="N268" s="55"/>
      <c r="O268" s="58"/>
      <c r="P268" s="58"/>
      <c r="Q268" s="58"/>
      <c r="R268" s="58"/>
      <c r="S268" s="58"/>
      <c r="T268" s="58"/>
      <c r="U268" s="58"/>
      <c r="V268" s="58"/>
      <c r="W268" s="58"/>
      <c r="X268" s="58"/>
    </row>
    <row r="269" spans="2:24" s="110" customFormat="1" ht="15" hidden="1" customHeight="1" x14ac:dyDescent="0.4">
      <c r="B269" s="58"/>
      <c r="C269" s="55"/>
      <c r="D269" s="113"/>
      <c r="E269" s="123"/>
      <c r="F269" s="57"/>
      <c r="G269" s="55"/>
      <c r="H269" s="55"/>
      <c r="I269" s="124"/>
      <c r="J269" s="57"/>
      <c r="K269" s="57"/>
      <c r="L269" s="125"/>
      <c r="M269" s="57"/>
      <c r="N269" s="55"/>
      <c r="O269" s="58"/>
      <c r="P269" s="58"/>
      <c r="Q269" s="58"/>
      <c r="R269" s="58"/>
      <c r="S269" s="58"/>
      <c r="T269" s="58"/>
      <c r="U269" s="58"/>
      <c r="V269" s="58"/>
      <c r="W269" s="58"/>
      <c r="X269" s="58"/>
    </row>
    <row r="270" spans="2:24" s="110" customFormat="1" ht="15" hidden="1" customHeight="1" x14ac:dyDescent="0.4">
      <c r="B270" s="58"/>
      <c r="C270" s="55"/>
      <c r="D270" s="113"/>
      <c r="E270" s="123"/>
      <c r="F270" s="57"/>
      <c r="G270" s="55"/>
      <c r="H270" s="55"/>
      <c r="I270" s="124"/>
      <c r="J270" s="57"/>
      <c r="K270" s="57"/>
      <c r="L270" s="125"/>
      <c r="M270" s="57"/>
      <c r="N270" s="55"/>
      <c r="O270" s="58"/>
      <c r="P270" s="58"/>
      <c r="Q270" s="58"/>
      <c r="R270" s="58"/>
      <c r="S270" s="58"/>
      <c r="T270" s="58"/>
      <c r="U270" s="58"/>
      <c r="V270" s="58"/>
      <c r="W270" s="58"/>
      <c r="X270" s="58"/>
    </row>
    <row r="271" spans="2:24" s="110" customFormat="1" ht="15" hidden="1" customHeight="1" x14ac:dyDescent="0.4">
      <c r="B271" s="58"/>
      <c r="C271" s="55"/>
      <c r="D271" s="113"/>
      <c r="E271" s="123"/>
      <c r="F271" s="57"/>
      <c r="G271" s="55"/>
      <c r="H271" s="55"/>
      <c r="I271" s="124"/>
      <c r="J271" s="57"/>
      <c r="K271" s="57"/>
      <c r="L271" s="125"/>
      <c r="M271" s="57"/>
      <c r="N271" s="55"/>
      <c r="O271" s="58"/>
      <c r="P271" s="58"/>
      <c r="Q271" s="58"/>
      <c r="R271" s="58"/>
      <c r="S271" s="58"/>
      <c r="T271" s="58"/>
      <c r="U271" s="58"/>
      <c r="V271" s="58"/>
      <c r="W271" s="58"/>
      <c r="X271" s="58"/>
    </row>
    <row r="272" spans="2:24" s="110" customFormat="1" ht="15" hidden="1" customHeight="1" x14ac:dyDescent="0.4">
      <c r="B272" s="58"/>
      <c r="C272" s="55"/>
      <c r="D272" s="113"/>
      <c r="E272" s="123"/>
      <c r="F272" s="57"/>
      <c r="G272" s="55"/>
      <c r="H272" s="55"/>
      <c r="I272" s="124"/>
      <c r="J272" s="57"/>
      <c r="K272" s="57"/>
      <c r="L272" s="125"/>
      <c r="M272" s="57"/>
      <c r="N272" s="55"/>
      <c r="O272" s="58"/>
      <c r="P272" s="58"/>
      <c r="Q272" s="58"/>
      <c r="R272" s="58"/>
      <c r="S272" s="58"/>
      <c r="T272" s="58"/>
      <c r="U272" s="58"/>
      <c r="V272" s="58"/>
      <c r="W272" s="58"/>
      <c r="X272" s="58"/>
    </row>
    <row r="273" spans="2:24" s="110" customFormat="1" ht="15" hidden="1" customHeight="1" x14ac:dyDescent="0.4">
      <c r="B273" s="58"/>
      <c r="C273" s="55"/>
      <c r="D273" s="113"/>
      <c r="E273" s="123"/>
      <c r="F273" s="57"/>
      <c r="G273" s="55"/>
      <c r="H273" s="55"/>
      <c r="I273" s="124"/>
      <c r="J273" s="57"/>
      <c r="K273" s="57"/>
      <c r="L273" s="125"/>
      <c r="M273" s="57"/>
      <c r="N273" s="55"/>
      <c r="O273" s="58"/>
      <c r="P273" s="58"/>
      <c r="Q273" s="58"/>
      <c r="R273" s="58"/>
      <c r="S273" s="58"/>
      <c r="T273" s="58"/>
      <c r="U273" s="58"/>
      <c r="V273" s="58"/>
      <c r="W273" s="58"/>
      <c r="X273" s="58"/>
    </row>
    <row r="274" spans="2:24" s="110" customFormat="1" ht="15" hidden="1" customHeight="1" x14ac:dyDescent="0.4">
      <c r="B274" s="58"/>
      <c r="C274" s="55"/>
      <c r="D274" s="113"/>
      <c r="E274" s="123"/>
      <c r="F274" s="57"/>
      <c r="G274" s="55"/>
      <c r="H274" s="55"/>
      <c r="I274" s="124"/>
      <c r="J274" s="57"/>
      <c r="K274" s="57"/>
      <c r="L274" s="125"/>
      <c r="M274" s="57"/>
      <c r="N274" s="55"/>
      <c r="O274" s="58"/>
      <c r="P274" s="58"/>
      <c r="Q274" s="58"/>
      <c r="R274" s="58"/>
      <c r="S274" s="58"/>
      <c r="T274" s="58"/>
      <c r="U274" s="58"/>
      <c r="V274" s="58"/>
      <c r="W274" s="58"/>
      <c r="X274" s="58"/>
    </row>
    <row r="275" spans="2:24" s="110" customFormat="1" ht="15" hidden="1" customHeight="1" x14ac:dyDescent="0.4">
      <c r="B275" s="58"/>
      <c r="C275" s="55"/>
      <c r="D275" s="113"/>
      <c r="E275" s="123"/>
      <c r="F275" s="57"/>
      <c r="G275" s="55"/>
      <c r="H275" s="55"/>
      <c r="I275" s="124"/>
      <c r="J275" s="57"/>
      <c r="K275" s="57"/>
      <c r="L275" s="125"/>
      <c r="M275" s="57"/>
      <c r="N275" s="55"/>
      <c r="O275" s="58"/>
      <c r="P275" s="58"/>
      <c r="Q275" s="58"/>
      <c r="R275" s="58"/>
      <c r="S275" s="58"/>
      <c r="T275" s="58"/>
      <c r="U275" s="58"/>
      <c r="V275" s="58"/>
      <c r="W275" s="58"/>
      <c r="X275" s="58"/>
    </row>
    <row r="276" spans="2:24" s="110" customFormat="1" ht="15" hidden="1" customHeight="1" x14ac:dyDescent="0.4">
      <c r="B276" s="58"/>
      <c r="C276" s="55"/>
      <c r="D276" s="113"/>
      <c r="E276" s="123"/>
      <c r="F276" s="57"/>
      <c r="G276" s="55"/>
      <c r="H276" s="55"/>
      <c r="I276" s="124"/>
      <c r="J276" s="57"/>
      <c r="K276" s="57"/>
      <c r="L276" s="125"/>
      <c r="M276" s="57"/>
      <c r="N276" s="55"/>
      <c r="O276" s="58"/>
      <c r="P276" s="58"/>
      <c r="Q276" s="58"/>
      <c r="R276" s="58"/>
      <c r="S276" s="58"/>
      <c r="T276" s="58"/>
      <c r="U276" s="58"/>
      <c r="V276" s="58"/>
      <c r="W276" s="58"/>
      <c r="X276" s="58"/>
    </row>
    <row r="277" spans="2:24" s="110" customFormat="1" ht="15" hidden="1" customHeight="1" x14ac:dyDescent="0.4">
      <c r="B277" s="58"/>
      <c r="C277" s="55"/>
      <c r="D277" s="113"/>
      <c r="E277" s="123"/>
      <c r="F277" s="57"/>
      <c r="G277" s="55"/>
      <c r="H277" s="55"/>
      <c r="I277" s="124"/>
      <c r="J277" s="57"/>
      <c r="K277" s="57"/>
      <c r="L277" s="125"/>
      <c r="M277" s="57"/>
      <c r="N277" s="55"/>
      <c r="O277" s="58"/>
      <c r="P277" s="58"/>
      <c r="Q277" s="58"/>
      <c r="R277" s="58"/>
      <c r="S277" s="58"/>
      <c r="T277" s="58"/>
      <c r="U277" s="58"/>
      <c r="V277" s="58"/>
      <c r="W277" s="58"/>
      <c r="X277" s="58"/>
    </row>
    <row r="278" spans="2:24" s="110" customFormat="1" ht="15" hidden="1" customHeight="1" x14ac:dyDescent="0.4">
      <c r="B278" s="58"/>
      <c r="C278" s="55"/>
      <c r="D278" s="113"/>
      <c r="E278" s="123"/>
      <c r="F278" s="57"/>
      <c r="G278" s="55"/>
      <c r="H278" s="55"/>
      <c r="I278" s="124"/>
      <c r="J278" s="57"/>
      <c r="K278" s="57"/>
      <c r="L278" s="125"/>
      <c r="M278" s="57"/>
      <c r="N278" s="55"/>
      <c r="O278" s="58"/>
      <c r="P278" s="58"/>
      <c r="Q278" s="58"/>
      <c r="R278" s="58"/>
      <c r="S278" s="58"/>
      <c r="T278" s="58"/>
      <c r="U278" s="58"/>
      <c r="V278" s="58"/>
      <c r="W278" s="58"/>
      <c r="X278" s="58"/>
    </row>
    <row r="279" spans="2:24" s="110" customFormat="1" ht="15" hidden="1" customHeight="1" x14ac:dyDescent="0.4">
      <c r="B279" s="58"/>
      <c r="C279" s="55"/>
      <c r="D279" s="113"/>
      <c r="E279" s="123"/>
      <c r="F279" s="57"/>
      <c r="G279" s="55"/>
      <c r="H279" s="55"/>
      <c r="I279" s="124"/>
      <c r="J279" s="57"/>
      <c r="K279" s="57"/>
      <c r="L279" s="125"/>
      <c r="M279" s="57"/>
      <c r="N279" s="55"/>
      <c r="O279" s="58"/>
      <c r="P279" s="58"/>
      <c r="Q279" s="58"/>
      <c r="R279" s="58"/>
      <c r="S279" s="58"/>
      <c r="T279" s="58"/>
      <c r="U279" s="58"/>
      <c r="V279" s="58"/>
      <c r="W279" s="58"/>
      <c r="X279" s="58"/>
    </row>
    <row r="280" spans="2:24" s="110" customFormat="1" ht="15" hidden="1" customHeight="1" x14ac:dyDescent="0.4">
      <c r="B280" s="58"/>
      <c r="C280" s="55"/>
      <c r="D280" s="113"/>
      <c r="E280" s="123"/>
      <c r="F280" s="57"/>
      <c r="G280" s="55"/>
      <c r="H280" s="55"/>
      <c r="I280" s="124"/>
      <c r="J280" s="57"/>
      <c r="K280" s="57"/>
      <c r="L280" s="125"/>
      <c r="M280" s="57"/>
      <c r="N280" s="55"/>
      <c r="O280" s="58"/>
      <c r="P280" s="58"/>
      <c r="Q280" s="58"/>
      <c r="R280" s="58"/>
      <c r="S280" s="58"/>
      <c r="T280" s="58"/>
      <c r="U280" s="58"/>
      <c r="V280" s="58"/>
      <c r="W280" s="58"/>
      <c r="X280" s="58"/>
    </row>
    <row r="281" spans="2:24" s="110" customFormat="1" ht="15" hidden="1" customHeight="1" x14ac:dyDescent="0.4">
      <c r="B281" s="58"/>
      <c r="C281" s="55"/>
      <c r="D281" s="113"/>
      <c r="E281" s="123"/>
      <c r="F281" s="57"/>
      <c r="G281" s="55"/>
      <c r="H281" s="55"/>
      <c r="I281" s="124"/>
      <c r="J281" s="57"/>
      <c r="K281" s="57"/>
      <c r="L281" s="125"/>
      <c r="M281" s="57"/>
      <c r="N281" s="55"/>
      <c r="O281" s="58"/>
      <c r="P281" s="58"/>
      <c r="Q281" s="58"/>
      <c r="R281" s="58"/>
      <c r="S281" s="58"/>
      <c r="T281" s="58"/>
      <c r="U281" s="58"/>
      <c r="V281" s="58"/>
      <c r="W281" s="58"/>
      <c r="X281" s="58"/>
    </row>
    <row r="282" spans="2:24" s="110" customFormat="1" ht="15" hidden="1" customHeight="1" x14ac:dyDescent="0.4">
      <c r="B282" s="58"/>
      <c r="C282" s="55"/>
      <c r="D282" s="113"/>
      <c r="E282" s="123"/>
      <c r="F282" s="57"/>
      <c r="G282" s="55"/>
      <c r="H282" s="55"/>
      <c r="I282" s="124"/>
      <c r="J282" s="57"/>
      <c r="K282" s="57"/>
      <c r="L282" s="125"/>
      <c r="M282" s="57"/>
      <c r="N282" s="55"/>
      <c r="O282" s="58"/>
      <c r="P282" s="58"/>
      <c r="Q282" s="58"/>
      <c r="R282" s="58"/>
      <c r="S282" s="58"/>
      <c r="T282" s="58"/>
      <c r="U282" s="58"/>
      <c r="V282" s="58"/>
      <c r="W282" s="58"/>
      <c r="X282" s="58"/>
    </row>
    <row r="283" spans="2:24" s="110" customFormat="1" ht="15" hidden="1" customHeight="1" x14ac:dyDescent="0.4">
      <c r="B283" s="58"/>
      <c r="C283" s="55"/>
      <c r="D283" s="113"/>
      <c r="E283" s="123"/>
      <c r="F283" s="57"/>
      <c r="G283" s="55"/>
      <c r="H283" s="55"/>
      <c r="I283" s="124"/>
      <c r="J283" s="57"/>
      <c r="K283" s="57"/>
      <c r="L283" s="125"/>
      <c r="M283" s="57"/>
      <c r="N283" s="55"/>
      <c r="O283" s="58"/>
      <c r="P283" s="58"/>
      <c r="Q283" s="58"/>
      <c r="R283" s="58"/>
      <c r="S283" s="58"/>
      <c r="T283" s="58"/>
      <c r="U283" s="58"/>
      <c r="V283" s="58"/>
      <c r="W283" s="58"/>
      <c r="X283" s="58"/>
    </row>
    <row r="284" spans="2:24" s="110" customFormat="1" ht="15" hidden="1" customHeight="1" x14ac:dyDescent="0.4">
      <c r="B284" s="58"/>
      <c r="C284" s="55"/>
      <c r="D284" s="113"/>
      <c r="E284" s="123"/>
      <c r="F284" s="57"/>
      <c r="G284" s="55"/>
      <c r="H284" s="55"/>
      <c r="I284" s="124"/>
      <c r="J284" s="57"/>
      <c r="K284" s="57"/>
      <c r="L284" s="125"/>
      <c r="M284" s="57"/>
      <c r="N284" s="55"/>
      <c r="O284" s="58"/>
      <c r="P284" s="58"/>
      <c r="Q284" s="58"/>
      <c r="R284" s="58"/>
      <c r="S284" s="58"/>
      <c r="T284" s="58"/>
      <c r="U284" s="58"/>
      <c r="V284" s="58"/>
      <c r="W284" s="58"/>
      <c r="X284" s="58"/>
    </row>
    <row r="285" spans="2:24" s="110" customFormat="1" ht="15" hidden="1" customHeight="1" x14ac:dyDescent="0.4">
      <c r="B285" s="58"/>
      <c r="C285" s="55"/>
      <c r="D285" s="113"/>
      <c r="E285" s="123"/>
      <c r="F285" s="57"/>
      <c r="G285" s="55"/>
      <c r="H285" s="55"/>
      <c r="I285" s="124"/>
      <c r="J285" s="57"/>
      <c r="K285" s="57"/>
      <c r="L285" s="125"/>
      <c r="M285" s="57"/>
      <c r="N285" s="55"/>
      <c r="O285" s="58"/>
      <c r="P285" s="58"/>
      <c r="Q285" s="58"/>
      <c r="R285" s="58"/>
      <c r="S285" s="58"/>
      <c r="T285" s="58"/>
      <c r="U285" s="58"/>
      <c r="V285" s="58"/>
      <c r="W285" s="58"/>
      <c r="X285" s="58"/>
    </row>
    <row r="286" spans="2:24" s="110" customFormat="1" ht="15" hidden="1" customHeight="1" x14ac:dyDescent="0.4">
      <c r="B286" s="58"/>
      <c r="C286" s="55"/>
      <c r="D286" s="113"/>
      <c r="E286" s="123"/>
      <c r="F286" s="57"/>
      <c r="G286" s="55"/>
      <c r="H286" s="55"/>
      <c r="I286" s="124"/>
      <c r="J286" s="57"/>
      <c r="K286" s="57"/>
      <c r="L286" s="125"/>
      <c r="M286" s="57"/>
      <c r="N286" s="55"/>
      <c r="O286" s="58"/>
      <c r="P286" s="58"/>
      <c r="Q286" s="58"/>
      <c r="R286" s="58"/>
      <c r="S286" s="58"/>
      <c r="T286" s="58"/>
      <c r="U286" s="58"/>
      <c r="V286" s="58"/>
      <c r="W286" s="58"/>
      <c r="X286" s="58"/>
    </row>
    <row r="287" spans="2:24" s="110" customFormat="1" ht="15" hidden="1" customHeight="1" x14ac:dyDescent="0.4">
      <c r="B287" s="58"/>
      <c r="C287" s="55"/>
      <c r="D287" s="113"/>
      <c r="E287" s="123"/>
      <c r="F287" s="57"/>
      <c r="G287" s="55"/>
      <c r="H287" s="55"/>
      <c r="I287" s="124"/>
      <c r="J287" s="57"/>
      <c r="K287" s="57"/>
      <c r="L287" s="125"/>
      <c r="M287" s="57"/>
      <c r="N287" s="55"/>
      <c r="O287" s="58"/>
      <c r="P287" s="58"/>
      <c r="Q287" s="58"/>
      <c r="R287" s="58"/>
      <c r="S287" s="58"/>
      <c r="T287" s="58"/>
      <c r="U287" s="58"/>
      <c r="V287" s="58"/>
      <c r="W287" s="58"/>
      <c r="X287" s="58"/>
    </row>
    <row r="288" spans="2:24" s="110" customFormat="1" ht="15" hidden="1" customHeight="1" x14ac:dyDescent="0.4">
      <c r="B288" s="58"/>
      <c r="C288" s="55"/>
      <c r="D288" s="113"/>
      <c r="E288" s="123"/>
      <c r="F288" s="57"/>
      <c r="G288" s="55"/>
      <c r="H288" s="55"/>
      <c r="I288" s="124"/>
      <c r="J288" s="57"/>
      <c r="K288" s="57"/>
      <c r="L288" s="125"/>
      <c r="M288" s="57"/>
      <c r="N288" s="55"/>
      <c r="O288" s="58"/>
      <c r="P288" s="58"/>
      <c r="Q288" s="58"/>
      <c r="R288" s="58"/>
      <c r="S288" s="58"/>
      <c r="T288" s="58"/>
      <c r="U288" s="58"/>
      <c r="V288" s="58"/>
      <c r="W288" s="58"/>
      <c r="X288" s="58"/>
    </row>
    <row r="289" spans="2:24" s="110" customFormat="1" ht="15" hidden="1" customHeight="1" x14ac:dyDescent="0.4">
      <c r="B289" s="58"/>
      <c r="C289" s="55"/>
      <c r="D289" s="113"/>
      <c r="E289" s="123"/>
      <c r="F289" s="57"/>
      <c r="G289" s="55"/>
      <c r="H289" s="55"/>
      <c r="I289" s="124"/>
      <c r="J289" s="57"/>
      <c r="K289" s="57"/>
      <c r="L289" s="125"/>
      <c r="M289" s="57"/>
      <c r="N289" s="55"/>
      <c r="O289" s="58"/>
      <c r="P289" s="58"/>
      <c r="Q289" s="58"/>
      <c r="R289" s="58"/>
      <c r="S289" s="58"/>
      <c r="T289" s="58"/>
      <c r="U289" s="58"/>
      <c r="V289" s="58"/>
      <c r="W289" s="58"/>
      <c r="X289" s="58"/>
    </row>
    <row r="290" spans="2:24" s="110" customFormat="1" ht="15" hidden="1" customHeight="1" x14ac:dyDescent="0.4">
      <c r="B290" s="58"/>
      <c r="C290" s="55"/>
      <c r="D290" s="113"/>
      <c r="E290" s="123"/>
      <c r="F290" s="57"/>
      <c r="G290" s="55"/>
      <c r="H290" s="55"/>
      <c r="I290" s="124"/>
      <c r="J290" s="57"/>
      <c r="K290" s="57"/>
      <c r="L290" s="125"/>
      <c r="M290" s="57"/>
      <c r="N290" s="55"/>
      <c r="O290" s="58"/>
      <c r="P290" s="58"/>
      <c r="Q290" s="58"/>
      <c r="R290" s="58"/>
      <c r="S290" s="58"/>
      <c r="T290" s="58"/>
      <c r="U290" s="58"/>
      <c r="V290" s="58"/>
      <c r="W290" s="58"/>
      <c r="X290" s="58"/>
    </row>
    <row r="291" spans="2:24" s="110" customFormat="1" ht="15" hidden="1" customHeight="1" x14ac:dyDescent="0.4">
      <c r="B291" s="58"/>
      <c r="C291" s="55"/>
      <c r="D291" s="113"/>
      <c r="E291" s="123"/>
      <c r="F291" s="57"/>
      <c r="G291" s="55"/>
      <c r="H291" s="55"/>
      <c r="I291" s="124"/>
      <c r="J291" s="57"/>
      <c r="K291" s="57"/>
      <c r="L291" s="125"/>
      <c r="M291" s="57"/>
      <c r="N291" s="55"/>
      <c r="O291" s="58"/>
      <c r="P291" s="58"/>
      <c r="Q291" s="58"/>
      <c r="R291" s="58"/>
      <c r="S291" s="58"/>
      <c r="T291" s="58"/>
      <c r="U291" s="58"/>
      <c r="V291" s="58"/>
      <c r="W291" s="58"/>
      <c r="X291" s="58"/>
    </row>
    <row r="292" spans="2:24" s="110" customFormat="1" ht="15" hidden="1" customHeight="1" x14ac:dyDescent="0.4">
      <c r="B292" s="58"/>
      <c r="C292" s="55"/>
      <c r="D292" s="113"/>
      <c r="E292" s="123"/>
      <c r="F292" s="57"/>
      <c r="G292" s="55"/>
      <c r="H292" s="55"/>
      <c r="I292" s="124"/>
      <c r="J292" s="57"/>
      <c r="K292" s="57"/>
      <c r="L292" s="125"/>
      <c r="M292" s="57"/>
      <c r="N292" s="55"/>
      <c r="O292" s="58"/>
      <c r="P292" s="58"/>
      <c r="Q292" s="58"/>
      <c r="R292" s="58"/>
      <c r="S292" s="58"/>
      <c r="T292" s="58"/>
      <c r="U292" s="58"/>
      <c r="V292" s="58"/>
      <c r="W292" s="58"/>
      <c r="X292" s="58"/>
    </row>
    <row r="293" spans="2:24" s="110" customFormat="1" ht="15" hidden="1" customHeight="1" x14ac:dyDescent="0.4">
      <c r="B293" s="58"/>
      <c r="C293" s="55"/>
      <c r="D293" s="113"/>
      <c r="E293" s="123"/>
      <c r="F293" s="57"/>
      <c r="G293" s="55"/>
      <c r="H293" s="55"/>
      <c r="I293" s="124"/>
      <c r="J293" s="57"/>
      <c r="K293" s="57"/>
      <c r="L293" s="125"/>
      <c r="M293" s="57"/>
      <c r="N293" s="55"/>
      <c r="O293" s="58"/>
      <c r="P293" s="58"/>
      <c r="Q293" s="58"/>
      <c r="R293" s="58"/>
      <c r="S293" s="58"/>
      <c r="T293" s="58"/>
      <c r="U293" s="58"/>
      <c r="V293" s="58"/>
      <c r="W293" s="58"/>
      <c r="X293" s="58"/>
    </row>
    <row r="294" spans="2:24" s="110" customFormat="1" ht="15" hidden="1" customHeight="1" x14ac:dyDescent="0.4">
      <c r="B294" s="58"/>
      <c r="C294" s="55"/>
      <c r="D294" s="113"/>
      <c r="E294" s="123"/>
      <c r="F294" s="57"/>
      <c r="G294" s="55"/>
      <c r="H294" s="55"/>
      <c r="I294" s="124"/>
      <c r="J294" s="57"/>
      <c r="K294" s="57"/>
      <c r="L294" s="125"/>
      <c r="M294" s="57"/>
      <c r="N294" s="55"/>
      <c r="O294" s="58"/>
      <c r="P294" s="58"/>
      <c r="Q294" s="58"/>
      <c r="R294" s="58"/>
      <c r="S294" s="58"/>
      <c r="T294" s="58"/>
      <c r="U294" s="58"/>
      <c r="V294" s="58"/>
      <c r="W294" s="58"/>
      <c r="X294" s="58"/>
    </row>
    <row r="295" spans="2:24" s="110" customFormat="1" ht="15" hidden="1" customHeight="1" x14ac:dyDescent="0.4">
      <c r="B295" s="58"/>
      <c r="C295" s="55"/>
      <c r="D295" s="113"/>
      <c r="E295" s="123"/>
      <c r="F295" s="57"/>
      <c r="G295" s="55"/>
      <c r="H295" s="55"/>
      <c r="I295" s="124"/>
      <c r="J295" s="57"/>
      <c r="K295" s="57"/>
      <c r="L295" s="125"/>
      <c r="M295" s="57"/>
      <c r="N295" s="55"/>
      <c r="O295" s="58"/>
      <c r="P295" s="58"/>
      <c r="Q295" s="58"/>
      <c r="R295" s="58"/>
      <c r="S295" s="58"/>
      <c r="T295" s="58"/>
      <c r="U295" s="58"/>
      <c r="V295" s="58"/>
      <c r="W295" s="58"/>
      <c r="X295" s="58"/>
    </row>
    <row r="296" spans="2:24" s="110" customFormat="1" ht="15" hidden="1" customHeight="1" x14ac:dyDescent="0.4">
      <c r="B296" s="58"/>
      <c r="C296" s="55"/>
      <c r="D296" s="113"/>
      <c r="E296" s="123"/>
      <c r="F296" s="57"/>
      <c r="G296" s="55"/>
      <c r="H296" s="55"/>
      <c r="I296" s="124"/>
      <c r="J296" s="57"/>
      <c r="K296" s="57"/>
      <c r="L296" s="125"/>
      <c r="M296" s="57"/>
      <c r="N296" s="55"/>
      <c r="O296" s="58"/>
      <c r="P296" s="58"/>
      <c r="Q296" s="58"/>
      <c r="R296" s="58"/>
      <c r="S296" s="58"/>
      <c r="T296" s="58"/>
      <c r="U296" s="58"/>
      <c r="V296" s="58"/>
      <c r="W296" s="58"/>
      <c r="X296" s="58"/>
    </row>
    <row r="297" spans="2:24" s="110" customFormat="1" ht="15" hidden="1" customHeight="1" x14ac:dyDescent="0.4">
      <c r="B297" s="58"/>
      <c r="C297" s="55"/>
      <c r="D297" s="113"/>
      <c r="E297" s="123"/>
      <c r="F297" s="57"/>
      <c r="G297" s="55"/>
      <c r="H297" s="55"/>
      <c r="I297" s="124"/>
      <c r="J297" s="57"/>
      <c r="K297" s="57"/>
      <c r="L297" s="125"/>
      <c r="M297" s="57"/>
      <c r="N297" s="55"/>
      <c r="O297" s="58"/>
      <c r="P297" s="58"/>
      <c r="Q297" s="58"/>
      <c r="R297" s="58"/>
      <c r="S297" s="58"/>
      <c r="T297" s="58"/>
      <c r="U297" s="58"/>
      <c r="V297" s="58"/>
      <c r="W297" s="58"/>
      <c r="X297" s="58"/>
    </row>
    <row r="298" spans="2:24" s="110" customFormat="1" ht="15" hidden="1" customHeight="1" x14ac:dyDescent="0.4">
      <c r="B298" s="58"/>
      <c r="C298" s="55"/>
      <c r="D298" s="113"/>
      <c r="E298" s="123"/>
      <c r="F298" s="57"/>
      <c r="G298" s="55"/>
      <c r="H298" s="55"/>
      <c r="I298" s="124"/>
      <c r="J298" s="57"/>
      <c r="K298" s="57"/>
      <c r="L298" s="125"/>
      <c r="M298" s="57"/>
      <c r="N298" s="55"/>
      <c r="O298" s="58"/>
      <c r="P298" s="58"/>
      <c r="Q298" s="58"/>
      <c r="R298" s="58"/>
      <c r="S298" s="58"/>
      <c r="T298" s="58"/>
      <c r="U298" s="58"/>
      <c r="V298" s="58"/>
      <c r="W298" s="58"/>
      <c r="X298" s="58"/>
    </row>
    <row r="299" spans="2:24" s="110" customFormat="1" ht="15" hidden="1" customHeight="1" x14ac:dyDescent="0.4">
      <c r="B299" s="58"/>
      <c r="C299" s="55"/>
      <c r="D299" s="113"/>
      <c r="E299" s="123"/>
      <c r="F299" s="57"/>
      <c r="G299" s="55"/>
      <c r="H299" s="55"/>
      <c r="I299" s="124"/>
      <c r="J299" s="57"/>
      <c r="K299" s="57"/>
      <c r="L299" s="125"/>
      <c r="M299" s="57"/>
      <c r="N299" s="55"/>
      <c r="O299" s="58"/>
      <c r="P299" s="58"/>
      <c r="Q299" s="58"/>
      <c r="R299" s="58"/>
      <c r="S299" s="58"/>
      <c r="T299" s="58"/>
      <c r="U299" s="58"/>
      <c r="V299" s="58"/>
      <c r="W299" s="58"/>
      <c r="X299" s="58"/>
    </row>
    <row r="300" spans="2:24" s="110" customFormat="1" ht="15" hidden="1" customHeight="1" x14ac:dyDescent="0.4">
      <c r="B300" s="58"/>
      <c r="C300" s="55"/>
      <c r="D300" s="113"/>
      <c r="E300" s="123"/>
      <c r="F300" s="57"/>
      <c r="G300" s="55"/>
      <c r="H300" s="55"/>
      <c r="I300" s="124"/>
      <c r="J300" s="57"/>
      <c r="K300" s="57"/>
      <c r="L300" s="125"/>
      <c r="M300" s="57"/>
      <c r="N300" s="55"/>
      <c r="O300" s="58"/>
      <c r="P300" s="58"/>
      <c r="Q300" s="58"/>
      <c r="R300" s="58"/>
      <c r="S300" s="58"/>
      <c r="T300" s="58"/>
      <c r="U300" s="58"/>
      <c r="V300" s="58"/>
      <c r="W300" s="58"/>
      <c r="X300" s="58"/>
    </row>
    <row r="301" spans="2:24" s="110" customFormat="1" ht="15" hidden="1" customHeight="1" x14ac:dyDescent="0.4">
      <c r="B301" s="58"/>
      <c r="C301" s="55"/>
      <c r="D301" s="113"/>
      <c r="E301" s="123"/>
      <c r="F301" s="57"/>
      <c r="G301" s="55"/>
      <c r="H301" s="55"/>
      <c r="I301" s="124"/>
      <c r="J301" s="57"/>
      <c r="K301" s="57"/>
      <c r="L301" s="125"/>
      <c r="M301" s="57"/>
      <c r="N301" s="55"/>
      <c r="O301" s="58"/>
      <c r="P301" s="58"/>
      <c r="Q301" s="58"/>
      <c r="R301" s="58"/>
      <c r="S301" s="58"/>
      <c r="T301" s="58"/>
      <c r="U301" s="58"/>
      <c r="V301" s="58"/>
      <c r="W301" s="58"/>
      <c r="X301" s="58"/>
    </row>
    <row r="302" spans="2:24" s="110" customFormat="1" ht="15" hidden="1" customHeight="1" x14ac:dyDescent="0.4">
      <c r="B302" s="58"/>
      <c r="C302" s="55"/>
      <c r="D302" s="113"/>
      <c r="E302" s="123"/>
      <c r="F302" s="57"/>
      <c r="G302" s="55"/>
      <c r="H302" s="55"/>
      <c r="I302" s="124"/>
      <c r="J302" s="57"/>
      <c r="K302" s="57"/>
      <c r="L302" s="125"/>
      <c r="M302" s="57"/>
      <c r="N302" s="55"/>
      <c r="O302" s="58"/>
      <c r="P302" s="58"/>
      <c r="Q302" s="58"/>
      <c r="R302" s="58"/>
      <c r="S302" s="58"/>
      <c r="T302" s="58"/>
      <c r="U302" s="58"/>
      <c r="V302" s="58"/>
      <c r="W302" s="58"/>
      <c r="X302" s="58"/>
    </row>
    <row r="303" spans="2:24" s="110" customFormat="1" ht="15" hidden="1" customHeight="1" x14ac:dyDescent="0.4">
      <c r="B303" s="58"/>
      <c r="C303" s="55"/>
      <c r="D303" s="113"/>
      <c r="E303" s="123"/>
      <c r="F303" s="57"/>
      <c r="G303" s="55"/>
      <c r="H303" s="55"/>
      <c r="I303" s="124"/>
      <c r="J303" s="57"/>
      <c r="K303" s="57"/>
      <c r="L303" s="125"/>
      <c r="M303" s="57"/>
      <c r="N303" s="55"/>
      <c r="O303" s="58"/>
      <c r="P303" s="58"/>
      <c r="Q303" s="58"/>
      <c r="R303" s="58"/>
      <c r="S303" s="58"/>
      <c r="T303" s="58"/>
      <c r="U303" s="58"/>
      <c r="V303" s="58"/>
      <c r="W303" s="58"/>
      <c r="X303" s="58"/>
    </row>
    <row r="304" spans="2:24" s="110" customFormat="1" ht="15" hidden="1" customHeight="1" x14ac:dyDescent="0.4">
      <c r="B304" s="58"/>
      <c r="C304" s="55"/>
      <c r="D304" s="113"/>
      <c r="E304" s="123"/>
      <c r="F304" s="57"/>
      <c r="G304" s="55"/>
      <c r="H304" s="55"/>
      <c r="I304" s="124"/>
      <c r="J304" s="57"/>
      <c r="K304" s="57"/>
      <c r="L304" s="125"/>
      <c r="M304" s="57"/>
      <c r="N304" s="55"/>
      <c r="O304" s="58"/>
      <c r="P304" s="58"/>
      <c r="Q304" s="58"/>
      <c r="R304" s="58"/>
      <c r="S304" s="58"/>
      <c r="T304" s="58"/>
      <c r="U304" s="58"/>
      <c r="V304" s="58"/>
      <c r="W304" s="58"/>
      <c r="X304" s="58"/>
    </row>
    <row r="305" spans="2:24" s="110" customFormat="1" ht="15" hidden="1" customHeight="1" x14ac:dyDescent="0.4">
      <c r="B305" s="58"/>
      <c r="C305" s="55"/>
      <c r="D305" s="113"/>
      <c r="E305" s="123"/>
      <c r="F305" s="57"/>
      <c r="G305" s="55"/>
      <c r="H305" s="55"/>
      <c r="I305" s="124"/>
      <c r="J305" s="57"/>
      <c r="K305" s="57"/>
      <c r="L305" s="125"/>
      <c r="M305" s="57"/>
      <c r="N305" s="55"/>
      <c r="O305" s="58"/>
      <c r="P305" s="58"/>
      <c r="Q305" s="58"/>
      <c r="R305" s="58"/>
      <c r="S305" s="58"/>
      <c r="T305" s="58"/>
      <c r="U305" s="58"/>
      <c r="V305" s="58"/>
      <c r="W305" s="58"/>
      <c r="X305" s="58"/>
    </row>
    <row r="306" spans="2:24" s="110" customFormat="1" ht="15" hidden="1" customHeight="1" x14ac:dyDescent="0.4">
      <c r="B306" s="58"/>
      <c r="C306" s="55"/>
      <c r="D306" s="113"/>
      <c r="E306" s="123"/>
      <c r="F306" s="57"/>
      <c r="G306" s="55"/>
      <c r="H306" s="55"/>
      <c r="I306" s="124"/>
      <c r="J306" s="57"/>
      <c r="K306" s="57"/>
      <c r="L306" s="125"/>
      <c r="M306" s="57"/>
      <c r="N306" s="55"/>
      <c r="O306" s="58"/>
      <c r="P306" s="58"/>
      <c r="Q306" s="58"/>
      <c r="R306" s="58"/>
      <c r="S306" s="58"/>
      <c r="T306" s="58"/>
      <c r="U306" s="58"/>
      <c r="V306" s="58"/>
      <c r="W306" s="58"/>
      <c r="X306" s="58"/>
    </row>
    <row r="307" spans="2:24" s="110" customFormat="1" ht="15" hidden="1" customHeight="1" x14ac:dyDescent="0.4">
      <c r="B307" s="58"/>
      <c r="C307" s="55"/>
      <c r="D307" s="113"/>
      <c r="E307" s="123"/>
      <c r="F307" s="57"/>
      <c r="G307" s="55"/>
      <c r="H307" s="55"/>
      <c r="I307" s="124"/>
      <c r="J307" s="57"/>
      <c r="K307" s="57"/>
      <c r="L307" s="125"/>
      <c r="M307" s="57"/>
      <c r="N307" s="55"/>
      <c r="O307" s="58"/>
      <c r="P307" s="58"/>
      <c r="Q307" s="58"/>
      <c r="R307" s="58"/>
      <c r="S307" s="58"/>
      <c r="T307" s="58"/>
      <c r="U307" s="58"/>
      <c r="V307" s="58"/>
      <c r="W307" s="58"/>
      <c r="X307" s="58"/>
    </row>
    <row r="308" spans="2:24" s="110" customFormat="1" ht="15" hidden="1" customHeight="1" x14ac:dyDescent="0.4">
      <c r="B308" s="58"/>
      <c r="C308" s="55"/>
      <c r="D308" s="113"/>
      <c r="E308" s="123"/>
      <c r="F308" s="57"/>
      <c r="G308" s="55"/>
      <c r="H308" s="55"/>
      <c r="I308" s="124"/>
      <c r="J308" s="57"/>
      <c r="K308" s="57"/>
      <c r="L308" s="125"/>
      <c r="M308" s="57"/>
      <c r="N308" s="55"/>
      <c r="O308" s="58"/>
      <c r="P308" s="58"/>
      <c r="Q308" s="58"/>
      <c r="R308" s="58"/>
      <c r="S308" s="58"/>
      <c r="T308" s="58"/>
      <c r="U308" s="58"/>
      <c r="V308" s="58"/>
      <c r="W308" s="58"/>
      <c r="X308" s="58"/>
    </row>
    <row r="309" spans="2:24" s="110" customFormat="1" ht="15" hidden="1" customHeight="1" x14ac:dyDescent="0.4">
      <c r="B309" s="58"/>
      <c r="C309" s="55"/>
      <c r="D309" s="113"/>
      <c r="E309" s="123"/>
      <c r="F309" s="57"/>
      <c r="G309" s="55"/>
      <c r="H309" s="55"/>
      <c r="I309" s="124"/>
      <c r="J309" s="57"/>
      <c r="K309" s="57"/>
      <c r="L309" s="125"/>
      <c r="M309" s="57"/>
      <c r="N309" s="55"/>
      <c r="O309" s="58"/>
      <c r="P309" s="58"/>
      <c r="Q309" s="58"/>
      <c r="R309" s="58"/>
      <c r="S309" s="58"/>
      <c r="T309" s="58"/>
      <c r="U309" s="58"/>
      <c r="V309" s="58"/>
      <c r="W309" s="58"/>
      <c r="X309" s="58"/>
    </row>
    <row r="310" spans="2:24" s="110" customFormat="1" ht="15" hidden="1" customHeight="1" x14ac:dyDescent="0.4">
      <c r="B310" s="58"/>
      <c r="C310" s="55"/>
      <c r="D310" s="113"/>
      <c r="E310" s="123"/>
      <c r="F310" s="57"/>
      <c r="G310" s="55"/>
      <c r="H310" s="55"/>
      <c r="I310" s="124"/>
      <c r="J310" s="57"/>
      <c r="K310" s="57"/>
      <c r="L310" s="125"/>
      <c r="M310" s="57"/>
      <c r="N310" s="55"/>
      <c r="O310" s="58"/>
      <c r="P310" s="58"/>
      <c r="Q310" s="58"/>
      <c r="R310" s="58"/>
      <c r="S310" s="58"/>
      <c r="T310" s="58"/>
      <c r="U310" s="58"/>
      <c r="V310" s="58"/>
      <c r="W310" s="58"/>
      <c r="X310" s="58"/>
    </row>
    <row r="311" spans="2:24" s="110" customFormat="1" ht="15" hidden="1" customHeight="1" x14ac:dyDescent="0.4">
      <c r="B311" s="58"/>
      <c r="C311" s="55"/>
      <c r="D311" s="113"/>
      <c r="E311" s="123"/>
      <c r="F311" s="57"/>
      <c r="G311" s="55"/>
      <c r="H311" s="55"/>
      <c r="I311" s="124"/>
      <c r="J311" s="57"/>
      <c r="K311" s="57"/>
      <c r="L311" s="125"/>
      <c r="M311" s="57"/>
      <c r="N311" s="55"/>
      <c r="O311" s="58"/>
      <c r="P311" s="58"/>
      <c r="Q311" s="58"/>
      <c r="R311" s="58"/>
      <c r="S311" s="58"/>
      <c r="T311" s="58"/>
      <c r="U311" s="58"/>
      <c r="V311" s="58"/>
      <c r="W311" s="58"/>
      <c r="X311" s="58"/>
    </row>
    <row r="312" spans="2:24" s="110" customFormat="1" ht="15" hidden="1" customHeight="1" x14ac:dyDescent="0.4">
      <c r="B312" s="58"/>
      <c r="C312" s="55"/>
      <c r="D312" s="113"/>
      <c r="E312" s="123"/>
      <c r="F312" s="57"/>
      <c r="G312" s="55"/>
      <c r="H312" s="55"/>
      <c r="I312" s="124"/>
      <c r="J312" s="57"/>
      <c r="K312" s="57"/>
      <c r="L312" s="125"/>
      <c r="M312" s="57"/>
      <c r="N312" s="55"/>
      <c r="O312" s="58"/>
      <c r="P312" s="58"/>
      <c r="Q312" s="58"/>
      <c r="R312" s="58"/>
      <c r="S312" s="58"/>
      <c r="T312" s="58"/>
      <c r="U312" s="58"/>
      <c r="V312" s="58"/>
      <c r="W312" s="58"/>
      <c r="X312" s="58"/>
    </row>
    <row r="313" spans="2:24" s="110" customFormat="1" ht="15" hidden="1" customHeight="1" x14ac:dyDescent="0.4">
      <c r="B313" s="58"/>
      <c r="C313" s="55"/>
      <c r="D313" s="113"/>
      <c r="E313" s="123"/>
      <c r="F313" s="57"/>
      <c r="G313" s="55"/>
      <c r="H313" s="55"/>
      <c r="I313" s="124"/>
      <c r="J313" s="57"/>
      <c r="K313" s="57"/>
      <c r="L313" s="125"/>
      <c r="M313" s="57"/>
      <c r="N313" s="55"/>
      <c r="O313" s="58"/>
      <c r="P313" s="58"/>
      <c r="Q313" s="58"/>
      <c r="R313" s="58"/>
      <c r="S313" s="58"/>
      <c r="T313" s="58"/>
      <c r="U313" s="58"/>
      <c r="V313" s="58"/>
      <c r="W313" s="58"/>
      <c r="X313" s="58"/>
    </row>
    <row r="314" spans="2:24" s="110" customFormat="1" ht="15" hidden="1" customHeight="1" x14ac:dyDescent="0.4">
      <c r="B314" s="58"/>
      <c r="C314" s="55"/>
      <c r="D314" s="113"/>
      <c r="E314" s="123"/>
      <c r="F314" s="57"/>
      <c r="G314" s="55"/>
      <c r="H314" s="55"/>
      <c r="I314" s="124"/>
      <c r="J314" s="57"/>
      <c r="K314" s="57"/>
      <c r="L314" s="125"/>
      <c r="M314" s="57"/>
      <c r="N314" s="55"/>
      <c r="O314" s="58"/>
      <c r="P314" s="58"/>
      <c r="Q314" s="58"/>
      <c r="R314" s="58"/>
      <c r="S314" s="58"/>
      <c r="T314" s="58"/>
      <c r="U314" s="58"/>
      <c r="V314" s="58"/>
      <c r="W314" s="58"/>
      <c r="X314" s="58"/>
    </row>
  </sheetData>
  <sheetProtection algorithmName="SHA-512" hashValue="U3Wyl37T3xbn+thbEs4ECaOtMu9BoEc5LPmio4wwvPtUZVUQFqyEjUmtqKUetGObtv/aHO7VyU22G9Ua+N/0xg==" saltValue="vMPUgKO/+twBeT50n8EAHg==" spinCount="100000" sheet="1" objects="1" scenarios="1"/>
  <mergeCells count="30">
    <mergeCell ref="D92:E92"/>
    <mergeCell ref="D23:J23"/>
    <mergeCell ref="D57:J57"/>
    <mergeCell ref="D65:J65"/>
    <mergeCell ref="K2:K17"/>
    <mergeCell ref="C3:J3"/>
    <mergeCell ref="D5:J5"/>
    <mergeCell ref="D9:J9"/>
    <mergeCell ref="C21:J21"/>
    <mergeCell ref="J62:J64"/>
    <mergeCell ref="D32:J32"/>
    <mergeCell ref="J18:J19"/>
    <mergeCell ref="J28:J31"/>
    <mergeCell ref="I1:I2"/>
    <mergeCell ref="L2:L17"/>
    <mergeCell ref="M2:M17"/>
    <mergeCell ref="K19:K22"/>
    <mergeCell ref="L19:L22"/>
    <mergeCell ref="M19:M22"/>
    <mergeCell ref="K114:K127"/>
    <mergeCell ref="M114:M127"/>
    <mergeCell ref="K24:K29"/>
    <mergeCell ref="M24:M29"/>
    <mergeCell ref="K104:K105"/>
    <mergeCell ref="M104:M105"/>
    <mergeCell ref="K111:K113"/>
    <mergeCell ref="L111:L113"/>
    <mergeCell ref="M111:M113"/>
    <mergeCell ref="K106:K108"/>
    <mergeCell ref="M106:M108"/>
  </mergeCells>
  <phoneticPr fontId="17" type="noConversion"/>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ignoredErrors>
    <ignoredError sqref="F101:G101 F96:H96"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BE38-4F18-4DC3-8121-FCB0EA83FEAA}">
  <dimension ref="A1:AD39"/>
  <sheetViews>
    <sheetView showRowColHeaders="0" zoomScale="90" zoomScaleNormal="90" workbookViewId="0">
      <pane xSplit="1" topLeftCell="B1" activePane="topRight" state="frozen"/>
      <selection pane="topRight" activeCell="AC8" sqref="AC8"/>
    </sheetView>
  </sheetViews>
  <sheetFormatPr defaultColWidth="9.44140625" defaultRowHeight="18" x14ac:dyDescent="0.35"/>
  <cols>
    <col min="1" max="1" width="32.44140625" style="8" customWidth="1"/>
    <col min="2" max="2" width="5" style="10" customWidth="1"/>
    <col min="3" max="3" width="3" style="3" customWidth="1"/>
    <col min="4" max="6" width="9.44140625" style="3"/>
    <col min="7" max="7" width="14.44140625" style="3" customWidth="1"/>
    <col min="8" max="12" width="9.44140625" style="3"/>
    <col min="13" max="13" width="3.6640625" style="3" customWidth="1"/>
    <col min="14" max="14" width="3.44140625" style="3" customWidth="1"/>
    <col min="15" max="18" width="9.44140625" style="3" hidden="1" customWidth="1"/>
    <col min="19" max="19" width="5.44140625" style="3" customWidth="1"/>
    <col min="20" max="24" width="9.44140625" style="3" customWidth="1"/>
    <col min="25" max="16384" width="9.44140625" style="3"/>
  </cols>
  <sheetData>
    <row r="1" spans="1:30" ht="24" customHeight="1" x14ac:dyDescent="0.35">
      <c r="A1" s="2"/>
    </row>
    <row r="2" spans="1:30" ht="23.4" x14ac:dyDescent="0.35">
      <c r="D2" s="608" t="s">
        <v>0</v>
      </c>
      <c r="E2" s="608"/>
      <c r="F2" s="608"/>
      <c r="G2" s="608"/>
      <c r="H2" s="608"/>
    </row>
    <row r="3" spans="1:30" x14ac:dyDescent="0.35">
      <c r="A3" s="4"/>
      <c r="D3" s="12"/>
      <c r="N3" s="5"/>
    </row>
    <row r="4" spans="1:30" ht="14.7" customHeight="1" x14ac:dyDescent="0.35">
      <c r="A4" s="6"/>
      <c r="E4" s="13"/>
    </row>
    <row r="5" spans="1:30" ht="14.7" customHeight="1" x14ac:dyDescent="0.35">
      <c r="A5" s="7"/>
      <c r="D5" s="9"/>
      <c r="E5" s="9"/>
      <c r="F5" s="9"/>
      <c r="G5" s="9"/>
      <c r="H5" s="9"/>
      <c r="I5" s="9"/>
      <c r="J5" s="9"/>
      <c r="K5" s="9"/>
      <c r="L5" s="9"/>
      <c r="M5" s="9"/>
      <c r="N5" s="9"/>
      <c r="O5" s="9"/>
      <c r="P5" s="9"/>
      <c r="Q5" s="9"/>
      <c r="R5" s="9"/>
      <c r="S5" s="9"/>
      <c r="T5" s="9"/>
      <c r="U5" s="9"/>
      <c r="V5" s="9"/>
      <c r="W5" s="9"/>
      <c r="X5" s="9"/>
      <c r="Y5" s="9"/>
      <c r="Z5" s="9"/>
      <c r="AA5" s="9"/>
      <c r="AB5" s="9"/>
      <c r="AC5" s="9"/>
      <c r="AD5" s="9"/>
    </row>
    <row r="6" spans="1:30" ht="14.7" customHeight="1" x14ac:dyDescent="0.35">
      <c r="A6" s="7"/>
      <c r="D6" s="9"/>
      <c r="E6" s="9"/>
      <c r="F6" s="9"/>
      <c r="G6" s="9"/>
      <c r="H6" s="9"/>
      <c r="I6" s="9"/>
      <c r="J6" s="9"/>
      <c r="K6" s="9"/>
      <c r="L6" s="9"/>
      <c r="M6" s="9"/>
      <c r="N6" s="9"/>
      <c r="O6" s="9"/>
      <c r="P6" s="9"/>
      <c r="Q6" s="9"/>
      <c r="R6" s="9"/>
      <c r="S6" s="9"/>
      <c r="T6" s="9"/>
      <c r="U6" s="9"/>
      <c r="V6" s="9"/>
      <c r="W6" s="9"/>
      <c r="X6" s="9"/>
      <c r="Y6" s="9"/>
      <c r="Z6" s="9"/>
      <c r="AA6" s="9"/>
      <c r="AB6" s="9"/>
      <c r="AC6" s="9"/>
      <c r="AD6" s="9"/>
    </row>
    <row r="7" spans="1:30" ht="14.7" customHeight="1" x14ac:dyDescent="0.35">
      <c r="A7" s="7"/>
      <c r="D7" s="9"/>
      <c r="E7" s="9"/>
      <c r="F7" s="9"/>
      <c r="G7" s="9"/>
      <c r="H7" s="9"/>
      <c r="I7" s="9"/>
      <c r="J7" s="9"/>
      <c r="K7" s="9"/>
      <c r="L7" s="9"/>
      <c r="M7" s="9"/>
      <c r="N7" s="9"/>
      <c r="O7" s="9"/>
      <c r="P7" s="9"/>
      <c r="Q7" s="9"/>
      <c r="R7" s="9"/>
      <c r="S7" s="9"/>
      <c r="T7" s="9"/>
      <c r="U7" s="9"/>
      <c r="V7" s="9"/>
      <c r="W7" s="9"/>
      <c r="X7" s="9"/>
      <c r="Y7" s="9"/>
      <c r="Z7" s="9"/>
      <c r="AA7" s="9"/>
      <c r="AB7" s="9"/>
      <c r="AC7" s="19"/>
      <c r="AD7" s="9"/>
    </row>
    <row r="8" spans="1:30" ht="14.7" customHeight="1" x14ac:dyDescent="0.35">
      <c r="A8" s="7"/>
      <c r="D8" s="9"/>
      <c r="E8" s="9"/>
      <c r="F8" s="9"/>
      <c r="G8" s="9"/>
      <c r="H8" s="9"/>
      <c r="I8" s="9"/>
      <c r="J8" s="9"/>
      <c r="K8" s="9"/>
      <c r="L8" s="9"/>
      <c r="M8" s="9"/>
      <c r="N8" s="9"/>
      <c r="O8" s="9"/>
      <c r="P8" s="9"/>
      <c r="Q8" s="9"/>
      <c r="R8" s="9"/>
      <c r="S8" s="9"/>
      <c r="T8" s="9"/>
      <c r="U8" s="9"/>
      <c r="V8" s="9"/>
      <c r="W8" s="9"/>
      <c r="X8" s="9"/>
      <c r="Y8" s="9"/>
      <c r="Z8" s="9"/>
      <c r="AA8" s="9"/>
      <c r="AB8" s="9"/>
      <c r="AC8" s="19"/>
      <c r="AD8" s="9"/>
    </row>
    <row r="9" spans="1:30" ht="14.7" customHeight="1" x14ac:dyDescent="0.35">
      <c r="A9" s="7"/>
      <c r="D9" s="9"/>
      <c r="E9" s="9"/>
      <c r="F9" s="9"/>
      <c r="G9" s="9"/>
      <c r="H9" s="9"/>
      <c r="I9" s="9"/>
      <c r="J9" s="9"/>
      <c r="K9" s="9"/>
      <c r="L9" s="9"/>
      <c r="M9" s="9"/>
      <c r="N9" s="9"/>
      <c r="O9" s="9"/>
      <c r="P9" s="9"/>
      <c r="Q9" s="9"/>
      <c r="R9" s="9"/>
      <c r="S9" s="9"/>
      <c r="T9" s="9"/>
      <c r="U9" s="9"/>
      <c r="V9" s="9"/>
      <c r="W9" s="9"/>
      <c r="X9" s="9"/>
      <c r="Y9" s="9"/>
      <c r="Z9" s="9"/>
      <c r="AA9" s="9"/>
      <c r="AB9" s="9"/>
      <c r="AC9" s="19"/>
      <c r="AD9" s="9"/>
    </row>
    <row r="10" spans="1:30" ht="14.7" customHeight="1" x14ac:dyDescent="0.35">
      <c r="A10" s="7"/>
      <c r="D10" s="9"/>
      <c r="E10" s="9"/>
      <c r="F10" s="9"/>
      <c r="G10" s="9"/>
      <c r="H10" s="9"/>
      <c r="I10" s="9"/>
      <c r="J10" s="9"/>
      <c r="K10" s="9"/>
      <c r="L10" s="9"/>
      <c r="M10" s="9"/>
      <c r="N10" s="9"/>
      <c r="O10" s="9"/>
      <c r="P10" s="9"/>
      <c r="Q10" s="9"/>
      <c r="R10" s="9"/>
      <c r="S10" s="9"/>
      <c r="T10" s="9"/>
      <c r="U10" s="9"/>
      <c r="V10" s="9"/>
      <c r="W10" s="9"/>
      <c r="X10" s="9"/>
      <c r="Y10" s="9"/>
      <c r="Z10" s="9"/>
      <c r="AA10" s="9"/>
      <c r="AB10" s="9"/>
      <c r="AC10" s="19"/>
      <c r="AD10" s="9"/>
    </row>
    <row r="11" spans="1:30" ht="14.7" customHeight="1" x14ac:dyDescent="0.35">
      <c r="A11" s="7"/>
      <c r="D11" s="9"/>
      <c r="E11" s="9"/>
      <c r="F11" s="9"/>
      <c r="G11" s="9"/>
      <c r="H11" s="9"/>
      <c r="I11" s="9"/>
      <c r="J11" s="9"/>
      <c r="K11" s="9"/>
      <c r="L11" s="9"/>
      <c r="M11" s="9"/>
      <c r="N11" s="9"/>
      <c r="O11" s="9"/>
      <c r="P11" s="9"/>
      <c r="Q11" s="9"/>
      <c r="R11" s="9"/>
      <c r="S11" s="9"/>
      <c r="T11" s="9"/>
      <c r="U11" s="9"/>
      <c r="V11" s="9"/>
      <c r="W11" s="9"/>
      <c r="X11" s="9"/>
      <c r="Y11" s="9"/>
      <c r="Z11" s="9"/>
      <c r="AA11" s="9"/>
      <c r="AB11" s="9"/>
      <c r="AC11" s="19"/>
      <c r="AD11" s="9"/>
    </row>
    <row r="12" spans="1:30" ht="14.7" customHeight="1" x14ac:dyDescent="0.35">
      <c r="A12" s="7"/>
      <c r="D12" s="9"/>
      <c r="E12" s="9"/>
      <c r="F12" s="9"/>
      <c r="G12" s="9"/>
      <c r="H12" s="9"/>
      <c r="I12" s="9"/>
      <c r="J12" s="9"/>
      <c r="K12" s="9"/>
      <c r="L12" s="9"/>
      <c r="M12" s="9"/>
      <c r="N12" s="9"/>
      <c r="O12" s="9"/>
      <c r="P12" s="9"/>
      <c r="Q12" s="9"/>
      <c r="R12" s="9"/>
      <c r="S12" s="9"/>
      <c r="T12" s="9"/>
      <c r="U12" s="9"/>
      <c r="V12" s="9"/>
      <c r="W12" s="9"/>
      <c r="X12" s="9"/>
      <c r="Y12" s="9"/>
      <c r="Z12" s="9"/>
      <c r="AA12" s="9"/>
      <c r="AB12" s="9"/>
      <c r="AC12" s="9"/>
      <c r="AD12" s="9"/>
    </row>
    <row r="13" spans="1:30" ht="14.7" customHeight="1" x14ac:dyDescent="0.35">
      <c r="A13" s="7"/>
      <c r="D13" s="9"/>
      <c r="E13" s="9"/>
      <c r="F13" s="9"/>
      <c r="G13" s="9"/>
      <c r="H13" s="9"/>
      <c r="I13" s="9"/>
      <c r="J13" s="9"/>
      <c r="K13" s="9"/>
      <c r="L13" s="9"/>
      <c r="M13" s="9"/>
      <c r="N13" s="9"/>
      <c r="O13" s="9"/>
      <c r="P13" s="9"/>
      <c r="Q13" s="9"/>
      <c r="R13" s="9"/>
      <c r="S13" s="9"/>
      <c r="T13" s="9"/>
      <c r="U13" s="9"/>
      <c r="V13" s="9"/>
      <c r="W13" s="9"/>
      <c r="X13" s="9"/>
      <c r="Y13" s="9"/>
      <c r="Z13" s="9"/>
      <c r="AA13" s="9"/>
      <c r="AB13" s="9"/>
      <c r="AC13" s="9"/>
      <c r="AD13" s="9"/>
    </row>
    <row r="14" spans="1:30" ht="14.7" customHeight="1" x14ac:dyDescent="0.35">
      <c r="A14" s="7"/>
      <c r="D14" s="9"/>
      <c r="E14" s="9"/>
      <c r="F14" s="9"/>
      <c r="G14" s="9"/>
      <c r="H14" s="9"/>
      <c r="I14" s="9"/>
      <c r="J14" s="9"/>
      <c r="K14" s="9"/>
      <c r="L14" s="9"/>
      <c r="M14" s="9"/>
      <c r="N14" s="9"/>
      <c r="O14" s="9"/>
      <c r="P14" s="9"/>
      <c r="Q14" s="9"/>
      <c r="R14" s="9"/>
      <c r="S14" s="9"/>
      <c r="T14" s="9"/>
      <c r="U14" s="9"/>
      <c r="V14" s="9"/>
      <c r="W14" s="9"/>
      <c r="X14" s="9"/>
      <c r="Y14" s="9"/>
      <c r="Z14" s="9"/>
      <c r="AA14" s="9"/>
      <c r="AB14" s="9"/>
      <c r="AC14" s="9"/>
      <c r="AD14" s="9"/>
    </row>
    <row r="15" spans="1:30" ht="14.7" customHeight="1" x14ac:dyDescent="0.35">
      <c r="A15" s="7"/>
      <c r="D15" s="9"/>
      <c r="E15" s="9"/>
      <c r="F15" s="9"/>
      <c r="G15" s="9"/>
      <c r="H15" s="9"/>
      <c r="I15" s="9"/>
      <c r="J15" s="9"/>
      <c r="K15" s="9"/>
      <c r="L15" s="9"/>
      <c r="M15" s="9"/>
      <c r="N15" s="9"/>
      <c r="O15" s="9"/>
      <c r="P15" s="9"/>
      <c r="Q15" s="9"/>
      <c r="R15" s="9"/>
      <c r="S15" s="9"/>
      <c r="T15" s="9"/>
      <c r="U15" s="9"/>
      <c r="V15" s="9"/>
      <c r="W15" s="9"/>
      <c r="X15" s="9"/>
      <c r="Y15" s="9"/>
      <c r="Z15" s="9"/>
      <c r="AA15" s="9"/>
      <c r="AB15" s="9"/>
      <c r="AC15" s="9"/>
      <c r="AD15" s="9"/>
    </row>
    <row r="16" spans="1:30" ht="14.7" customHeight="1" x14ac:dyDescent="0.35">
      <c r="A16" s="7"/>
      <c r="D16" s="9"/>
      <c r="E16" s="9"/>
      <c r="F16" s="9"/>
      <c r="G16" s="9"/>
      <c r="H16" s="9"/>
      <c r="I16" s="9"/>
      <c r="J16" s="9"/>
      <c r="K16" s="9"/>
      <c r="L16" s="9"/>
      <c r="M16" s="9"/>
      <c r="N16" s="9"/>
      <c r="O16" s="9"/>
      <c r="P16" s="9"/>
      <c r="Q16" s="9"/>
      <c r="R16" s="9"/>
      <c r="S16" s="9"/>
      <c r="T16" s="9"/>
      <c r="U16" s="9"/>
      <c r="V16" s="9"/>
      <c r="W16" s="9"/>
      <c r="X16" s="9"/>
      <c r="Y16" s="9"/>
      <c r="Z16" s="9"/>
      <c r="AA16" s="9"/>
      <c r="AB16" s="9"/>
      <c r="AC16" s="9"/>
      <c r="AD16" s="9"/>
    </row>
    <row r="17" spans="1:30" ht="14.7" customHeight="1" x14ac:dyDescent="0.35">
      <c r="A17" s="7"/>
      <c r="D17" s="9"/>
      <c r="E17" s="9"/>
      <c r="F17" s="9"/>
      <c r="G17" s="9"/>
      <c r="H17" s="9"/>
      <c r="I17" s="9"/>
      <c r="J17" s="9"/>
      <c r="K17" s="9"/>
      <c r="L17" s="9"/>
      <c r="M17" s="9"/>
      <c r="N17" s="9"/>
      <c r="O17" s="9"/>
      <c r="P17" s="9"/>
      <c r="Q17" s="9"/>
      <c r="R17" s="9"/>
      <c r="S17" s="9"/>
      <c r="T17" s="9"/>
      <c r="U17" s="9"/>
      <c r="V17" s="9"/>
      <c r="W17" s="9"/>
      <c r="X17" s="9"/>
      <c r="Y17" s="9"/>
      <c r="Z17" s="9"/>
      <c r="AA17" s="9"/>
      <c r="AB17" s="9"/>
      <c r="AC17" s="9"/>
      <c r="AD17" s="9"/>
    </row>
    <row r="18" spans="1:30" ht="14.7" customHeight="1" x14ac:dyDescent="0.35">
      <c r="A18" s="7"/>
      <c r="D18" s="9"/>
      <c r="E18" s="9"/>
      <c r="F18" s="9"/>
      <c r="G18" s="9"/>
      <c r="H18" s="9"/>
      <c r="I18" s="9"/>
      <c r="J18" s="9"/>
      <c r="K18" s="9"/>
      <c r="L18" s="9"/>
      <c r="M18" s="9"/>
      <c r="N18" s="9"/>
      <c r="O18" s="9"/>
      <c r="P18" s="9"/>
      <c r="Q18" s="9"/>
      <c r="R18" s="9"/>
      <c r="S18" s="9"/>
      <c r="T18" s="9"/>
      <c r="U18" s="9"/>
      <c r="V18" s="9"/>
      <c r="W18" s="9"/>
      <c r="X18" s="9"/>
      <c r="Y18" s="9"/>
      <c r="Z18" s="9"/>
      <c r="AA18" s="9"/>
      <c r="AB18" s="9"/>
      <c r="AC18" s="9"/>
      <c r="AD18" s="9"/>
    </row>
    <row r="19" spans="1:30" ht="14.7" customHeight="1" x14ac:dyDescent="0.35">
      <c r="A19" s="7"/>
      <c r="D19" s="9"/>
      <c r="E19" s="9"/>
      <c r="F19" s="9"/>
      <c r="G19" s="9"/>
      <c r="H19" s="9"/>
      <c r="I19" s="9"/>
      <c r="J19" s="9"/>
      <c r="K19" s="9"/>
      <c r="L19" s="9"/>
      <c r="M19" s="9"/>
      <c r="N19" s="9"/>
      <c r="O19" s="9"/>
      <c r="P19" s="9"/>
      <c r="Q19" s="9"/>
      <c r="R19" s="9"/>
      <c r="S19" s="9"/>
      <c r="T19" s="9"/>
      <c r="U19" s="9"/>
      <c r="V19" s="9"/>
      <c r="W19" s="9"/>
      <c r="X19" s="9"/>
      <c r="Y19" s="9"/>
      <c r="Z19" s="9"/>
      <c r="AA19" s="9"/>
      <c r="AB19" s="9"/>
      <c r="AC19" s="9"/>
      <c r="AD19" s="9"/>
    </row>
    <row r="20" spans="1:30" ht="14.7" customHeight="1" x14ac:dyDescent="0.35">
      <c r="A20" s="7"/>
      <c r="D20" s="9"/>
      <c r="E20" s="9"/>
      <c r="F20" s="9"/>
      <c r="G20" s="9"/>
      <c r="H20" s="9"/>
      <c r="I20" s="9"/>
      <c r="J20" s="9"/>
      <c r="K20" s="9"/>
      <c r="L20" s="9"/>
      <c r="M20" s="9"/>
      <c r="N20" s="9"/>
      <c r="O20" s="9"/>
      <c r="P20" s="9"/>
      <c r="Q20" s="9"/>
      <c r="R20" s="9"/>
      <c r="S20" s="9"/>
      <c r="T20" s="9"/>
      <c r="U20" s="9"/>
      <c r="V20" s="9"/>
      <c r="W20" s="9"/>
      <c r="X20" s="9"/>
      <c r="Y20" s="9"/>
      <c r="Z20" s="9"/>
      <c r="AA20" s="9"/>
      <c r="AB20" s="9"/>
      <c r="AC20" s="9"/>
      <c r="AD20" s="9"/>
    </row>
    <row r="21" spans="1:30" ht="14.7" customHeight="1" x14ac:dyDescent="0.35">
      <c r="A21" s="7"/>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1:30" ht="14.7" customHeight="1" x14ac:dyDescent="0.35">
      <c r="A22" s="7"/>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ht="14.7" customHeight="1" x14ac:dyDescent="0.35">
      <c r="A23" s="7"/>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ht="14.7" customHeight="1" x14ac:dyDescent="0.35">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4.7" customHeight="1" x14ac:dyDescent="0.35">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ht="14.7" customHeight="1" x14ac:dyDescent="0.35">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ht="14.7" customHeight="1" x14ac:dyDescent="0.35">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4.7" customHeight="1" x14ac:dyDescent="0.35">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x14ac:dyDescent="0.35">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x14ac:dyDescent="0.35">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x14ac:dyDescent="0.35">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x14ac:dyDescent="0.35">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4:30" x14ac:dyDescent="0.35">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4:30" x14ac:dyDescent="0.35">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4:30" x14ac:dyDescent="0.35">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4:30" x14ac:dyDescent="0.35">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4:30" x14ac:dyDescent="0.35">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4:30" x14ac:dyDescent="0.35">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4:30" x14ac:dyDescent="0.35">
      <c r="D39" s="9"/>
      <c r="E39" s="9"/>
      <c r="F39" s="9"/>
      <c r="G39" s="9"/>
      <c r="H39" s="9"/>
      <c r="I39" s="9"/>
      <c r="J39" s="9"/>
      <c r="K39" s="9"/>
      <c r="L39" s="9"/>
      <c r="M39" s="9"/>
      <c r="N39" s="9"/>
      <c r="O39" s="9"/>
      <c r="P39" s="9"/>
      <c r="Q39" s="9"/>
      <c r="R39" s="9"/>
      <c r="S39" s="9"/>
      <c r="T39" s="9"/>
      <c r="U39" s="9"/>
      <c r="V39" s="9"/>
      <c r="W39" s="9"/>
      <c r="X39" s="9"/>
      <c r="Y39" s="9"/>
      <c r="Z39" s="9"/>
      <c r="AA39" s="9"/>
      <c r="AB39" s="9"/>
      <c r="AC39" s="9"/>
      <c r="AD39" s="9"/>
    </row>
  </sheetData>
  <mergeCells count="1">
    <mergeCell ref="D2:H2"/>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49D0F-D007-4212-AFDC-8CB0E60C3075}">
  <sheetPr>
    <tabColor rgb="FFE84D53"/>
  </sheetPr>
  <dimension ref="A1:AD38"/>
  <sheetViews>
    <sheetView zoomScale="85" zoomScaleNormal="85" workbookViewId="0">
      <selection activeCell="D2" sqref="D2:H2"/>
    </sheetView>
  </sheetViews>
  <sheetFormatPr defaultColWidth="9.44140625" defaultRowHeight="18" x14ac:dyDescent="0.35"/>
  <cols>
    <col min="1" max="1" width="32.44140625" style="8" customWidth="1"/>
    <col min="2" max="2" width="5" style="11" customWidth="1"/>
    <col min="3" max="3" width="3" style="3" customWidth="1"/>
    <col min="4" max="6" width="9.44140625" style="3"/>
    <col min="7" max="7" width="14.44140625" style="3" customWidth="1"/>
    <col min="8" max="12" width="9.44140625" style="3"/>
    <col min="13" max="13" width="3.6640625" style="3" customWidth="1"/>
    <col min="14" max="14" width="3.44140625" style="3" customWidth="1"/>
    <col min="15" max="18" width="9.44140625" style="3" hidden="1" customWidth="1"/>
    <col min="19" max="19" width="5.44140625" style="3" customWidth="1"/>
    <col min="20" max="24" width="9.44140625" style="3" customWidth="1"/>
    <col min="25" max="16384" width="9.44140625" style="3"/>
  </cols>
  <sheetData>
    <row r="1" spans="1:30" ht="24" customHeight="1" x14ac:dyDescent="0.35">
      <c r="A1" s="14"/>
    </row>
    <row r="2" spans="1:30" ht="23.4" x14ac:dyDescent="0.35">
      <c r="A2" s="15"/>
      <c r="D2" s="609" t="s">
        <v>0</v>
      </c>
      <c r="E2" s="609"/>
      <c r="F2" s="609"/>
      <c r="G2" s="609"/>
      <c r="H2" s="609"/>
    </row>
    <row r="3" spans="1:30" x14ac:dyDescent="0.35">
      <c r="A3" s="16"/>
      <c r="D3" s="12"/>
      <c r="N3" s="5"/>
    </row>
    <row r="4" spans="1:30" ht="14.7" customHeight="1" x14ac:dyDescent="0.35">
      <c r="A4" s="17"/>
      <c r="E4" s="594"/>
    </row>
    <row r="5" spans="1:30" ht="14.7" customHeight="1" x14ac:dyDescent="0.35">
      <c r="A5" s="18"/>
      <c r="D5" s="9"/>
      <c r="E5" s="9"/>
      <c r="F5" s="9"/>
      <c r="G5" s="9"/>
      <c r="H5" s="9"/>
      <c r="I5" s="9"/>
      <c r="J5" s="9"/>
      <c r="K5" s="9"/>
      <c r="L5" s="9"/>
      <c r="M5" s="9"/>
      <c r="N5" s="9"/>
      <c r="O5" s="9"/>
      <c r="P5" s="9"/>
      <c r="Q5" s="9"/>
      <c r="R5" s="9"/>
      <c r="S5" s="9"/>
      <c r="T5" s="9"/>
      <c r="U5" s="9"/>
      <c r="V5" s="9"/>
      <c r="W5" s="9"/>
      <c r="X5" s="9"/>
      <c r="Y5" s="9"/>
      <c r="Z5" s="9"/>
      <c r="AA5" s="9"/>
      <c r="AB5" s="9"/>
      <c r="AC5" s="9"/>
      <c r="AD5" s="9"/>
    </row>
    <row r="6" spans="1:30" ht="14.7" customHeight="1" x14ac:dyDescent="0.35">
      <c r="A6" s="21"/>
      <c r="D6" s="9"/>
      <c r="E6" s="9"/>
      <c r="F6" s="9"/>
      <c r="G6" s="9"/>
      <c r="H6" s="9"/>
      <c r="I6" s="9"/>
      <c r="J6" s="9"/>
      <c r="K6" s="9"/>
      <c r="L6" s="9"/>
      <c r="M6" s="9"/>
      <c r="N6" s="9"/>
      <c r="O6" s="9"/>
      <c r="P6" s="9"/>
      <c r="Q6" s="9"/>
      <c r="R6" s="9"/>
      <c r="S6" s="9"/>
      <c r="T6" s="9"/>
      <c r="U6" s="9"/>
      <c r="V6" s="9"/>
      <c r="W6" s="9"/>
      <c r="X6" s="9"/>
      <c r="Y6" s="9"/>
      <c r="Z6" s="9"/>
      <c r="AA6" s="9"/>
      <c r="AB6" s="9"/>
      <c r="AC6" s="9"/>
      <c r="AD6" s="9"/>
    </row>
    <row r="7" spans="1:30" ht="14.7" customHeight="1" x14ac:dyDescent="0.35">
      <c r="A7" s="18"/>
      <c r="D7" s="9"/>
      <c r="E7" s="9"/>
      <c r="F7" s="9"/>
      <c r="G7" s="9"/>
      <c r="H7" s="9"/>
      <c r="I7" s="9"/>
      <c r="J7" s="9"/>
      <c r="K7" s="9"/>
      <c r="L7" s="9"/>
      <c r="M7" s="9"/>
      <c r="N7" s="9"/>
      <c r="O7" s="9"/>
      <c r="P7" s="9"/>
      <c r="Q7" s="9"/>
      <c r="R7" s="9"/>
      <c r="S7" s="9"/>
      <c r="T7" s="9"/>
      <c r="U7" s="9"/>
      <c r="V7" s="9"/>
      <c r="W7" s="9"/>
      <c r="X7" s="9"/>
      <c r="Y7" s="9"/>
      <c r="Z7" s="9"/>
      <c r="AA7" s="9"/>
      <c r="AB7" s="9"/>
      <c r="AC7" s="9"/>
      <c r="AD7" s="9"/>
    </row>
    <row r="8" spans="1:30" ht="14.7" customHeight="1" x14ac:dyDescent="0.35">
      <c r="A8" s="18"/>
      <c r="D8" s="9"/>
      <c r="E8" s="9"/>
      <c r="F8" s="9"/>
      <c r="G8" s="9"/>
      <c r="H8" s="9"/>
      <c r="I8" s="9"/>
      <c r="J8" s="9"/>
      <c r="K8" s="9"/>
      <c r="L8" s="9"/>
      <c r="M8" s="9"/>
      <c r="N8" s="9"/>
      <c r="O8" s="9"/>
      <c r="P8" s="9"/>
      <c r="Q8" s="9"/>
      <c r="R8" s="9"/>
      <c r="S8" s="9"/>
      <c r="T8" s="9"/>
      <c r="U8" s="9"/>
      <c r="V8" s="9"/>
      <c r="W8" s="9"/>
      <c r="X8" s="9"/>
      <c r="Y8" s="9"/>
      <c r="Z8" s="9"/>
      <c r="AA8" s="9"/>
      <c r="AB8" s="9"/>
      <c r="AC8" s="9"/>
      <c r="AD8" s="9"/>
    </row>
    <row r="9" spans="1:30" ht="14.7" customHeight="1" x14ac:dyDescent="0.35">
      <c r="A9" s="18"/>
      <c r="D9" s="9"/>
      <c r="E9" s="9"/>
      <c r="F9" s="9"/>
      <c r="G9" s="9"/>
      <c r="H9" s="9"/>
      <c r="I9" s="9"/>
      <c r="J9" s="9"/>
      <c r="K9" s="9"/>
      <c r="L9" s="9"/>
      <c r="M9" s="9"/>
      <c r="N9" s="9"/>
      <c r="O9" s="9"/>
      <c r="P9" s="9"/>
      <c r="Q9" s="9"/>
      <c r="R9" s="9"/>
      <c r="S9" s="9"/>
      <c r="T9" s="9"/>
      <c r="U9" s="9"/>
      <c r="V9" s="9"/>
      <c r="W9" s="9"/>
      <c r="X9" s="9"/>
      <c r="Y9" s="9"/>
      <c r="Z9" s="9"/>
      <c r="AA9" s="9"/>
      <c r="AB9" s="9"/>
      <c r="AC9" s="9"/>
      <c r="AD9" s="9"/>
    </row>
    <row r="10" spans="1:30" ht="14.7" customHeight="1" x14ac:dyDescent="0.35">
      <c r="A10" s="18"/>
      <c r="D10" s="9"/>
      <c r="E10" s="9"/>
      <c r="F10" s="9"/>
      <c r="G10" s="9"/>
      <c r="H10" s="9"/>
      <c r="I10" s="9"/>
      <c r="J10" s="9"/>
      <c r="K10" s="9"/>
      <c r="L10" s="9"/>
      <c r="M10" s="9"/>
      <c r="N10" s="9"/>
      <c r="O10" s="9"/>
      <c r="P10" s="9"/>
      <c r="Q10" s="9"/>
      <c r="R10" s="9"/>
      <c r="S10" s="9"/>
      <c r="T10" s="9"/>
      <c r="U10" s="9"/>
      <c r="V10" s="9"/>
      <c r="W10" s="9"/>
      <c r="X10" s="9"/>
      <c r="Y10" s="9"/>
      <c r="Z10" s="9"/>
      <c r="AA10" s="9"/>
      <c r="AB10" s="9"/>
      <c r="AC10" s="9"/>
      <c r="AD10" s="9"/>
    </row>
    <row r="11" spans="1:30" ht="14.7" customHeight="1" x14ac:dyDescent="0.35">
      <c r="A11" s="18"/>
      <c r="D11" s="9"/>
      <c r="E11" s="9"/>
      <c r="F11" s="9"/>
      <c r="G11" s="9"/>
      <c r="H11" s="9"/>
      <c r="I11" s="9"/>
      <c r="J11" s="9"/>
      <c r="K11" s="9"/>
      <c r="L11" s="9"/>
      <c r="M11" s="9"/>
      <c r="N11" s="9"/>
      <c r="O11" s="9"/>
      <c r="P11" s="9"/>
      <c r="Q11" s="9"/>
      <c r="R11" s="9"/>
      <c r="S11" s="9"/>
      <c r="T11" s="9"/>
      <c r="U11" s="9"/>
      <c r="V11" s="9"/>
      <c r="W11" s="9"/>
      <c r="X11" s="9"/>
      <c r="Y11" s="9"/>
      <c r="Z11" s="9"/>
      <c r="AA11" s="9"/>
      <c r="AB11" s="9"/>
      <c r="AC11" s="9"/>
      <c r="AD11" s="9"/>
    </row>
    <row r="12" spans="1:30" ht="14.7" customHeight="1" x14ac:dyDescent="0.35">
      <c r="A12" s="18"/>
      <c r="D12" s="9"/>
      <c r="E12" s="9"/>
      <c r="F12" s="9"/>
      <c r="G12" s="9"/>
      <c r="H12" s="9"/>
      <c r="I12" s="9"/>
      <c r="J12" s="9"/>
      <c r="K12" s="9"/>
      <c r="L12" s="9"/>
      <c r="M12" s="9"/>
      <c r="N12" s="9"/>
      <c r="O12" s="9"/>
      <c r="P12" s="9"/>
      <c r="Q12" s="9"/>
      <c r="R12" s="9"/>
      <c r="S12" s="9"/>
      <c r="T12" s="9"/>
      <c r="U12" s="9"/>
      <c r="V12" s="9"/>
      <c r="W12" s="9"/>
      <c r="X12" s="9"/>
      <c r="Y12" s="9"/>
      <c r="Z12" s="9"/>
      <c r="AA12" s="9"/>
      <c r="AB12" s="9"/>
      <c r="AC12" s="9"/>
      <c r="AD12" s="9"/>
    </row>
    <row r="13" spans="1:30" ht="14.7" customHeight="1" x14ac:dyDescent="0.35">
      <c r="A13" s="18"/>
      <c r="D13" s="9"/>
      <c r="E13" s="9"/>
      <c r="F13" s="9"/>
      <c r="G13" s="9"/>
      <c r="H13" s="9"/>
      <c r="I13" s="9"/>
      <c r="J13" s="9"/>
      <c r="K13" s="9"/>
      <c r="L13" s="9"/>
      <c r="M13" s="9"/>
      <c r="N13" s="9"/>
      <c r="O13" s="9"/>
      <c r="P13" s="9"/>
      <c r="Q13" s="9"/>
      <c r="R13" s="9"/>
      <c r="S13" s="9"/>
      <c r="T13" s="9"/>
      <c r="U13" s="9"/>
      <c r="V13" s="9"/>
      <c r="W13" s="9"/>
      <c r="X13" s="9"/>
      <c r="Y13" s="9"/>
      <c r="Z13" s="9"/>
      <c r="AA13" s="9"/>
      <c r="AB13" s="9"/>
      <c r="AC13" s="9"/>
      <c r="AD13" s="9"/>
    </row>
    <row r="14" spans="1:30" ht="14.7" customHeight="1" x14ac:dyDescent="0.35">
      <c r="A14" s="18"/>
      <c r="D14" s="9"/>
      <c r="E14" s="9"/>
      <c r="F14" s="9"/>
      <c r="G14" s="9"/>
      <c r="H14" s="9"/>
      <c r="I14" s="9"/>
      <c r="J14" s="9"/>
      <c r="K14" s="9"/>
      <c r="L14" s="9"/>
      <c r="M14" s="9"/>
      <c r="N14" s="9"/>
      <c r="O14" s="9"/>
      <c r="P14" s="9"/>
      <c r="Q14" s="9"/>
      <c r="R14" s="9"/>
      <c r="S14" s="9"/>
      <c r="T14" s="9"/>
      <c r="U14" s="9"/>
      <c r="V14" s="9"/>
      <c r="W14" s="9"/>
      <c r="X14" s="9"/>
      <c r="Y14" s="9"/>
      <c r="Z14" s="9"/>
      <c r="AA14" s="9"/>
      <c r="AB14" s="9"/>
      <c r="AC14" s="9"/>
      <c r="AD14" s="9"/>
    </row>
    <row r="15" spans="1:30" ht="14.7" customHeight="1" x14ac:dyDescent="0.35">
      <c r="A15" s="18"/>
      <c r="D15" s="9"/>
      <c r="E15" s="9"/>
      <c r="F15" s="9"/>
      <c r="G15" s="9"/>
      <c r="H15" s="9"/>
      <c r="I15" s="9"/>
      <c r="J15" s="9"/>
      <c r="K15" s="9"/>
      <c r="L15" s="9"/>
      <c r="M15" s="9"/>
      <c r="N15" s="9"/>
      <c r="O15" s="9"/>
      <c r="P15" s="9"/>
      <c r="Q15" s="9"/>
      <c r="R15" s="9"/>
      <c r="S15" s="9"/>
      <c r="T15" s="9"/>
      <c r="U15" s="9"/>
      <c r="V15" s="9"/>
      <c r="W15" s="9"/>
      <c r="X15" s="9"/>
      <c r="Y15" s="9"/>
      <c r="Z15" s="9"/>
      <c r="AA15" s="9"/>
      <c r="AB15" s="9"/>
      <c r="AC15" s="9"/>
      <c r="AD15" s="9"/>
    </row>
    <row r="16" spans="1:30" ht="14.7" customHeight="1" x14ac:dyDescent="0.35">
      <c r="A16" s="18"/>
      <c r="D16" s="9"/>
      <c r="E16" s="9"/>
      <c r="F16" s="9"/>
      <c r="G16" s="9"/>
      <c r="H16" s="9"/>
      <c r="I16" s="9"/>
      <c r="J16" s="9"/>
      <c r="K16" s="9"/>
      <c r="L16" s="9"/>
      <c r="M16" s="9"/>
      <c r="N16" s="9"/>
      <c r="O16" s="9"/>
      <c r="P16" s="9"/>
      <c r="Q16" s="9"/>
      <c r="R16" s="9"/>
      <c r="S16" s="9"/>
      <c r="T16" s="9"/>
      <c r="U16" s="9"/>
      <c r="V16" s="9"/>
      <c r="W16" s="9"/>
      <c r="X16" s="9"/>
      <c r="Y16" s="9"/>
      <c r="Z16" s="9"/>
      <c r="AA16" s="9"/>
      <c r="AB16" s="9"/>
      <c r="AC16" s="9"/>
      <c r="AD16" s="9"/>
    </row>
    <row r="17" spans="1:30" ht="14.7" customHeight="1" x14ac:dyDescent="0.35">
      <c r="A17" s="18"/>
      <c r="D17" s="9"/>
      <c r="E17" s="9"/>
      <c r="F17" s="9"/>
      <c r="G17" s="9"/>
      <c r="H17" s="9"/>
      <c r="I17" s="9"/>
      <c r="J17" s="9"/>
      <c r="K17" s="9"/>
      <c r="L17" s="9"/>
      <c r="M17" s="9"/>
      <c r="N17" s="9"/>
      <c r="O17" s="9"/>
      <c r="P17" s="9"/>
      <c r="Q17" s="9"/>
      <c r="R17" s="9"/>
      <c r="S17" s="9"/>
      <c r="T17" s="9"/>
      <c r="U17" s="9"/>
      <c r="V17" s="9"/>
      <c r="W17" s="9"/>
      <c r="X17" s="9"/>
      <c r="Y17" s="9"/>
      <c r="Z17" s="9"/>
      <c r="AA17" s="9"/>
      <c r="AB17" s="9"/>
      <c r="AC17" s="9"/>
      <c r="AD17" s="9"/>
    </row>
    <row r="18" spans="1:30" ht="14.7" customHeight="1" x14ac:dyDescent="0.35">
      <c r="A18" s="18"/>
      <c r="D18" s="9"/>
      <c r="E18" s="9"/>
      <c r="F18" s="9"/>
      <c r="G18" s="9"/>
      <c r="H18" s="9"/>
      <c r="I18" s="9"/>
      <c r="J18" s="9"/>
      <c r="K18" s="9"/>
      <c r="L18" s="9"/>
      <c r="M18" s="9"/>
      <c r="N18" s="9"/>
      <c r="O18" s="9"/>
      <c r="P18" s="9"/>
      <c r="Q18" s="9"/>
      <c r="R18" s="9"/>
      <c r="S18" s="9"/>
      <c r="T18" s="9"/>
      <c r="U18" s="9"/>
      <c r="V18" s="9"/>
      <c r="W18" s="9"/>
      <c r="X18" s="9"/>
      <c r="Y18" s="9"/>
      <c r="Z18" s="9"/>
      <c r="AA18" s="9"/>
      <c r="AB18" s="9"/>
      <c r="AC18" s="9"/>
      <c r="AD18" s="9"/>
    </row>
    <row r="19" spans="1:30" ht="14.7" customHeight="1" x14ac:dyDescent="0.35">
      <c r="A19" s="18"/>
      <c r="D19" s="9"/>
      <c r="E19" s="9"/>
      <c r="F19" s="9"/>
      <c r="G19" s="9"/>
      <c r="H19" s="9"/>
      <c r="I19" s="9"/>
      <c r="J19" s="9"/>
      <c r="K19" s="9"/>
      <c r="L19" s="9"/>
      <c r="M19" s="9"/>
      <c r="N19" s="9"/>
      <c r="O19" s="9"/>
      <c r="P19" s="9"/>
      <c r="Q19" s="9"/>
      <c r="R19" s="9"/>
      <c r="S19" s="9"/>
      <c r="T19" s="9"/>
      <c r="U19" s="9"/>
      <c r="V19" s="9"/>
      <c r="W19" s="9"/>
      <c r="X19" s="9"/>
      <c r="Y19" s="9"/>
      <c r="Z19" s="9"/>
      <c r="AA19" s="9"/>
      <c r="AB19" s="9"/>
      <c r="AC19" s="9"/>
      <c r="AD19" s="9"/>
    </row>
    <row r="20" spans="1:30" ht="14.7" customHeight="1" x14ac:dyDescent="0.35">
      <c r="A20" s="18"/>
      <c r="D20" s="9"/>
      <c r="E20" s="9"/>
      <c r="F20" s="9"/>
      <c r="G20" s="9"/>
      <c r="H20" s="9"/>
      <c r="I20" s="9"/>
      <c r="J20" s="9"/>
      <c r="K20" s="9"/>
      <c r="L20" s="9"/>
      <c r="M20" s="9"/>
      <c r="N20" s="9"/>
      <c r="O20" s="9"/>
      <c r="P20" s="9"/>
      <c r="Q20" s="9"/>
      <c r="R20" s="9"/>
      <c r="S20" s="9"/>
      <c r="T20" s="9"/>
      <c r="U20" s="9"/>
      <c r="V20" s="9"/>
      <c r="W20" s="9"/>
      <c r="X20" s="9"/>
      <c r="Y20" s="9"/>
      <c r="Z20" s="9"/>
      <c r="AA20" s="9"/>
      <c r="AB20" s="9"/>
      <c r="AC20" s="9"/>
      <c r="AD20" s="9"/>
    </row>
    <row r="21" spans="1:30" ht="14.7" customHeight="1" x14ac:dyDescent="0.35">
      <c r="A21" s="18"/>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1:30" ht="14.7" customHeight="1" x14ac:dyDescent="0.35">
      <c r="A22" s="18"/>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ht="14.7" customHeight="1" x14ac:dyDescent="0.35">
      <c r="A23" s="18"/>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ht="14.7" customHeight="1" x14ac:dyDescent="0.35">
      <c r="A24" s="15"/>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4.7" customHeight="1" x14ac:dyDescent="0.35">
      <c r="A25" s="15"/>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ht="14.7" customHeight="1" x14ac:dyDescent="0.35">
      <c r="A26" s="15"/>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ht="14.7" customHeight="1" x14ac:dyDescent="0.35">
      <c r="A27" s="15"/>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4.7" customHeight="1" x14ac:dyDescent="0.35">
      <c r="A28" s="15"/>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x14ac:dyDescent="0.35">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x14ac:dyDescent="0.35">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ht="130.5" customHeight="1" x14ac:dyDescent="0.35">
      <c r="D31" s="9"/>
      <c r="E31" s="9"/>
      <c r="F31" s="9"/>
      <c r="G31" s="9"/>
      <c r="H31" s="9"/>
      <c r="I31" s="9"/>
      <c r="J31" s="9"/>
      <c r="K31" s="612"/>
      <c r="L31" s="612"/>
      <c r="M31" s="612"/>
      <c r="N31" s="612"/>
      <c r="O31" s="612"/>
      <c r="P31" s="612"/>
      <c r="Q31" s="612"/>
      <c r="R31" s="612"/>
      <c r="S31" s="612"/>
      <c r="T31" s="611"/>
      <c r="U31" s="611"/>
      <c r="V31" s="611"/>
      <c r="W31" s="611"/>
      <c r="X31" s="611"/>
      <c r="Y31" s="611"/>
      <c r="Z31" s="611"/>
      <c r="AA31" s="611"/>
      <c r="AB31" s="611"/>
      <c r="AC31" s="9"/>
      <c r="AD31" s="9"/>
    </row>
    <row r="32" spans="1:30" x14ac:dyDescent="0.35">
      <c r="D32" s="9"/>
      <c r="E32" s="9"/>
      <c r="F32" s="9"/>
      <c r="G32" s="9"/>
      <c r="H32" s="610"/>
      <c r="I32" s="610"/>
      <c r="J32" s="9"/>
      <c r="K32" s="612"/>
      <c r="L32" s="612"/>
      <c r="M32" s="612"/>
      <c r="N32" s="612"/>
      <c r="O32" s="612"/>
      <c r="P32" s="612"/>
      <c r="Q32" s="612"/>
      <c r="R32" s="612"/>
      <c r="S32" s="612"/>
      <c r="T32" s="611"/>
      <c r="U32" s="611"/>
      <c r="V32" s="611"/>
      <c r="W32" s="611"/>
      <c r="X32" s="611"/>
      <c r="Y32" s="611"/>
      <c r="Z32" s="611"/>
      <c r="AA32" s="611"/>
      <c r="AB32" s="611"/>
      <c r="AC32" s="9"/>
      <c r="AD32" s="9"/>
    </row>
    <row r="33" spans="4:30" x14ac:dyDescent="0.35">
      <c r="D33" s="9"/>
      <c r="E33" s="9"/>
      <c r="F33" s="9"/>
      <c r="G33" s="9"/>
      <c r="H33" s="9"/>
      <c r="I33" s="9"/>
      <c r="J33" s="9"/>
      <c r="K33" s="612"/>
      <c r="L33" s="612"/>
      <c r="M33" s="612"/>
      <c r="N33" s="612"/>
      <c r="O33" s="612"/>
      <c r="P33" s="612"/>
      <c r="Q33" s="612"/>
      <c r="R33" s="612"/>
      <c r="S33" s="612"/>
      <c r="T33" s="611"/>
      <c r="U33" s="611"/>
      <c r="V33" s="611"/>
      <c r="W33" s="611"/>
      <c r="X33" s="611"/>
      <c r="Y33" s="611"/>
      <c r="Z33" s="611"/>
      <c r="AA33" s="611"/>
      <c r="AB33" s="611"/>
      <c r="AC33" s="9"/>
      <c r="AD33" s="9"/>
    </row>
    <row r="34" spans="4:30" x14ac:dyDescent="0.35">
      <c r="D34" s="9"/>
      <c r="E34" s="9"/>
      <c r="F34" s="9"/>
      <c r="G34" s="9"/>
      <c r="H34" s="9"/>
      <c r="I34" s="9"/>
      <c r="J34" s="9"/>
      <c r="K34" s="612"/>
      <c r="L34" s="612"/>
      <c r="M34" s="612"/>
      <c r="N34" s="612"/>
      <c r="O34" s="612"/>
      <c r="P34" s="612"/>
      <c r="Q34" s="612"/>
      <c r="R34" s="612"/>
      <c r="S34" s="612"/>
      <c r="T34" s="611"/>
      <c r="U34" s="611"/>
      <c r="V34" s="611"/>
      <c r="W34" s="611"/>
      <c r="X34" s="611"/>
      <c r="Y34" s="611"/>
      <c r="Z34" s="611"/>
      <c r="AA34" s="611"/>
      <c r="AB34" s="611"/>
      <c r="AC34" s="9"/>
      <c r="AD34" s="9"/>
    </row>
    <row r="35" spans="4:30" x14ac:dyDescent="0.35">
      <c r="D35" s="9"/>
      <c r="E35" s="9"/>
      <c r="F35" s="9"/>
      <c r="G35" s="9"/>
      <c r="H35" s="9"/>
      <c r="I35" s="9"/>
      <c r="J35" s="9"/>
      <c r="K35" s="612"/>
      <c r="L35" s="612"/>
      <c r="M35" s="612"/>
      <c r="N35" s="612"/>
      <c r="O35" s="612"/>
      <c r="P35" s="612"/>
      <c r="Q35" s="612"/>
      <c r="R35" s="612"/>
      <c r="S35" s="612"/>
      <c r="T35" s="611"/>
      <c r="U35" s="611"/>
      <c r="V35" s="611"/>
      <c r="W35" s="611"/>
      <c r="X35" s="611"/>
      <c r="Y35" s="611"/>
      <c r="Z35" s="611"/>
      <c r="AA35" s="611"/>
      <c r="AB35" s="611"/>
      <c r="AC35" s="9"/>
      <c r="AD35" s="9"/>
    </row>
    <row r="36" spans="4:30" x14ac:dyDescent="0.35">
      <c r="D36" s="9"/>
      <c r="E36" s="9"/>
      <c r="F36" s="9"/>
      <c r="G36" s="9"/>
      <c r="H36" s="9"/>
      <c r="I36" s="9"/>
      <c r="J36" s="9"/>
      <c r="K36" s="612"/>
      <c r="L36" s="612"/>
      <c r="M36" s="612"/>
      <c r="N36" s="612"/>
      <c r="O36" s="612"/>
      <c r="P36" s="612"/>
      <c r="Q36" s="612"/>
      <c r="R36" s="612"/>
      <c r="S36" s="612"/>
      <c r="T36" s="611"/>
      <c r="U36" s="611"/>
      <c r="V36" s="611"/>
      <c r="W36" s="611"/>
      <c r="X36" s="611"/>
      <c r="Y36" s="611"/>
      <c r="Z36" s="611"/>
      <c r="AA36" s="611"/>
      <c r="AB36" s="611"/>
      <c r="AC36" s="9"/>
      <c r="AD36" s="9"/>
    </row>
    <row r="37" spans="4:30" x14ac:dyDescent="0.35">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4:30" x14ac:dyDescent="0.35">
      <c r="D38" s="9"/>
      <c r="E38" s="9"/>
      <c r="F38" s="9"/>
      <c r="G38" s="9"/>
      <c r="H38" s="9"/>
      <c r="I38" s="9"/>
      <c r="J38" s="9"/>
      <c r="K38" s="9"/>
      <c r="L38" s="9"/>
      <c r="M38" s="9"/>
      <c r="N38" s="9"/>
      <c r="O38" s="9"/>
      <c r="P38" s="9"/>
      <c r="Q38" s="9"/>
      <c r="R38" s="9"/>
      <c r="S38" s="9"/>
      <c r="T38" s="9"/>
      <c r="U38" s="9"/>
      <c r="V38" s="9"/>
      <c r="W38" s="9"/>
      <c r="X38" s="9"/>
      <c r="Y38" s="9"/>
      <c r="Z38" s="9"/>
      <c r="AA38" s="9"/>
      <c r="AB38" s="9"/>
      <c r="AC38" s="9"/>
      <c r="AD38" s="9"/>
    </row>
  </sheetData>
  <sheetProtection algorithmName="SHA-512" hashValue="lLC7X2BZn2OLbiZ81dBLr+iQwwxFakJVqUFirL/4MRJ4Xs4yZ9Zn2QhnGN4ZeM93mO66n06QkgsRY13Y+OJTmw==" saltValue="oJJ9IF1nO9euYzdRhIk+SA==" spinCount="100000" sheet="1" objects="1" scenarios="1"/>
  <mergeCells count="4">
    <mergeCell ref="D2:H2"/>
    <mergeCell ref="H32:I32"/>
    <mergeCell ref="T31:AB36"/>
    <mergeCell ref="K31:S36"/>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809DD-784F-4E31-B3E2-24FEBBEBF4E6}">
  <sheetPr>
    <tabColor rgb="FF2E5372"/>
  </sheetPr>
  <dimension ref="A1:AB40"/>
  <sheetViews>
    <sheetView zoomScale="90" zoomScaleNormal="90" workbookViewId="0">
      <selection activeCell="D4" sqref="D4:W4"/>
    </sheetView>
  </sheetViews>
  <sheetFormatPr defaultColWidth="9.44140625" defaultRowHeight="21.6" x14ac:dyDescent="0.5"/>
  <cols>
    <col min="1" max="1" width="32.44140625" style="39" customWidth="1"/>
    <col min="2" max="2" width="5" style="23" customWidth="1"/>
    <col min="3" max="3" width="3" style="24" customWidth="1"/>
    <col min="4" max="4" width="45.44140625" style="25" customWidth="1"/>
    <col min="5" max="6" width="9.44140625" style="25"/>
    <col min="7" max="7" width="14.44140625" style="25" customWidth="1"/>
    <col min="8" max="8" width="14.33203125" style="25" customWidth="1"/>
    <col min="9" max="10" width="9.44140625" style="25"/>
    <col min="11" max="11" width="44.6640625" style="25" customWidth="1"/>
    <col min="12" max="12" width="24.5546875" style="25" customWidth="1"/>
    <col min="13" max="13" width="13.33203125" style="25" customWidth="1"/>
    <col min="14" max="14" width="42.5546875" style="25" customWidth="1"/>
    <col min="15" max="15" width="17.109375" style="25" customWidth="1"/>
    <col min="16" max="16" width="20.88671875" style="25" customWidth="1"/>
    <col min="17" max="17" width="37.109375" style="25" customWidth="1"/>
    <col min="18" max="22" width="30.6640625" style="25" customWidth="1"/>
    <col min="23" max="23" width="22.5546875" style="25" customWidth="1"/>
    <col min="24" max="16384" width="9.44140625" style="24"/>
  </cols>
  <sheetData>
    <row r="1" spans="1:28" ht="24" customHeight="1" x14ac:dyDescent="0.5">
      <c r="A1" s="22"/>
    </row>
    <row r="2" spans="1:28" ht="27" x14ac:dyDescent="0.5">
      <c r="A2" s="26"/>
      <c r="D2" s="642" t="s">
        <v>1</v>
      </c>
      <c r="E2" s="642"/>
      <c r="F2" s="642"/>
      <c r="G2" s="642"/>
      <c r="H2" s="642"/>
    </row>
    <row r="3" spans="1:28" x14ac:dyDescent="0.5">
      <c r="A3" s="27"/>
      <c r="D3" s="28"/>
    </row>
    <row r="4" spans="1:28" ht="74.400000000000006" customHeight="1" x14ac:dyDescent="0.5">
      <c r="A4" s="29"/>
      <c r="D4" s="648" t="s">
        <v>2</v>
      </c>
      <c r="E4" s="648"/>
      <c r="F4" s="648"/>
      <c r="G4" s="648"/>
      <c r="H4" s="648"/>
      <c r="I4" s="648"/>
      <c r="J4" s="648"/>
      <c r="K4" s="648"/>
      <c r="L4" s="648"/>
      <c r="M4" s="648"/>
      <c r="N4" s="648"/>
      <c r="O4" s="648"/>
      <c r="P4" s="648"/>
      <c r="Q4" s="648"/>
      <c r="R4" s="648"/>
      <c r="S4" s="648"/>
      <c r="T4" s="648"/>
      <c r="U4" s="648"/>
      <c r="V4" s="648"/>
      <c r="W4" s="648"/>
      <c r="X4" s="30"/>
      <c r="Y4" s="31"/>
      <c r="Z4" s="31"/>
    </row>
    <row r="5" spans="1:28" ht="21" customHeight="1" x14ac:dyDescent="0.5">
      <c r="A5" s="32"/>
      <c r="D5" s="645" t="s">
        <v>3</v>
      </c>
      <c r="E5" s="645"/>
      <c r="F5" s="645"/>
      <c r="G5" s="645"/>
      <c r="H5" s="645"/>
      <c r="I5" s="646" t="s">
        <v>4</v>
      </c>
      <c r="J5" s="646"/>
      <c r="K5" s="646"/>
      <c r="L5" s="646" t="s">
        <v>5</v>
      </c>
      <c r="M5" s="646"/>
      <c r="N5" s="33" t="s">
        <v>6</v>
      </c>
      <c r="O5" s="646" t="s">
        <v>7</v>
      </c>
      <c r="P5" s="646"/>
      <c r="Q5" s="33" t="s">
        <v>8</v>
      </c>
      <c r="R5" s="646" t="s">
        <v>9</v>
      </c>
      <c r="S5" s="646"/>
      <c r="T5" s="646"/>
      <c r="U5" s="646"/>
      <c r="V5" s="646"/>
      <c r="W5" s="646"/>
      <c r="X5" s="34"/>
      <c r="Y5" s="34"/>
      <c r="Z5" s="34"/>
      <c r="AA5" s="34"/>
      <c r="AB5" s="34"/>
    </row>
    <row r="6" spans="1:28" ht="118.2" customHeight="1" x14ac:dyDescent="0.5">
      <c r="A6" s="35"/>
      <c r="D6" s="647" t="s">
        <v>10</v>
      </c>
      <c r="E6" s="637" t="s">
        <v>11</v>
      </c>
      <c r="F6" s="637"/>
      <c r="G6" s="637"/>
      <c r="H6" s="637"/>
      <c r="I6" s="636" t="s">
        <v>12</v>
      </c>
      <c r="J6" s="636"/>
      <c r="K6" s="636"/>
      <c r="L6" s="636" t="s">
        <v>13</v>
      </c>
      <c r="M6" s="636"/>
      <c r="N6" s="37" t="s">
        <v>14</v>
      </c>
      <c r="O6" s="636" t="s">
        <v>14</v>
      </c>
      <c r="P6" s="636"/>
      <c r="Q6" s="36" t="s">
        <v>14</v>
      </c>
      <c r="R6" s="618" t="s">
        <v>15</v>
      </c>
      <c r="S6" s="619"/>
      <c r="T6" s="619"/>
      <c r="U6" s="619"/>
      <c r="V6" s="619"/>
      <c r="W6" s="620"/>
      <c r="X6" s="34"/>
      <c r="Y6" s="34"/>
      <c r="Z6" s="34"/>
      <c r="AA6" s="34"/>
      <c r="AB6" s="34"/>
    </row>
    <row r="7" spans="1:28" ht="337.2" customHeight="1" x14ac:dyDescent="0.5">
      <c r="A7" s="32"/>
      <c r="D7" s="647"/>
      <c r="E7" s="637" t="s">
        <v>16</v>
      </c>
      <c r="F7" s="637"/>
      <c r="G7" s="637"/>
      <c r="H7" s="637"/>
      <c r="I7" s="636" t="s">
        <v>17</v>
      </c>
      <c r="J7" s="636"/>
      <c r="K7" s="636"/>
      <c r="L7" s="636" t="s">
        <v>18</v>
      </c>
      <c r="M7" s="636"/>
      <c r="N7" s="37" t="s">
        <v>19</v>
      </c>
      <c r="O7" s="636" t="s">
        <v>20</v>
      </c>
      <c r="P7" s="638"/>
      <c r="Q7" s="36" t="s">
        <v>21</v>
      </c>
      <c r="R7" s="636" t="s">
        <v>22</v>
      </c>
      <c r="S7" s="638"/>
      <c r="T7" s="638"/>
      <c r="U7" s="638"/>
      <c r="V7" s="638"/>
      <c r="W7" s="638"/>
      <c r="X7" s="34"/>
      <c r="Y7" s="34"/>
      <c r="Z7" s="34"/>
      <c r="AA7" s="34"/>
      <c r="AB7" s="34"/>
    </row>
    <row r="8" spans="1:28" ht="111" customHeight="1" x14ac:dyDescent="0.5">
      <c r="A8" s="32"/>
      <c r="D8" s="647"/>
      <c r="E8" s="637" t="s">
        <v>23</v>
      </c>
      <c r="F8" s="637"/>
      <c r="G8" s="637"/>
      <c r="H8" s="637"/>
      <c r="I8" s="636" t="s">
        <v>12</v>
      </c>
      <c r="J8" s="636"/>
      <c r="K8" s="636"/>
      <c r="L8" s="636" t="s">
        <v>12</v>
      </c>
      <c r="M8" s="636"/>
      <c r="N8" s="37" t="s">
        <v>24</v>
      </c>
      <c r="O8" s="636" t="s">
        <v>25</v>
      </c>
      <c r="P8" s="638"/>
      <c r="Q8" s="36" t="s">
        <v>26</v>
      </c>
      <c r="R8" s="636" t="s">
        <v>27</v>
      </c>
      <c r="S8" s="636"/>
      <c r="T8" s="636"/>
      <c r="U8" s="636"/>
      <c r="V8" s="636"/>
      <c r="W8" s="636"/>
      <c r="X8" s="34"/>
      <c r="Y8" s="34"/>
      <c r="Z8" s="34"/>
      <c r="AA8" s="34"/>
      <c r="AB8" s="34"/>
    </row>
    <row r="9" spans="1:28" ht="409.2" customHeight="1" x14ac:dyDescent="0.5">
      <c r="A9" s="32"/>
      <c r="D9" s="593" t="s">
        <v>28</v>
      </c>
      <c r="E9" s="637" t="s">
        <v>29</v>
      </c>
      <c r="F9" s="637"/>
      <c r="G9" s="637"/>
      <c r="H9" s="637"/>
      <c r="I9" s="637" t="s">
        <v>30</v>
      </c>
      <c r="J9" s="637"/>
      <c r="K9" s="637"/>
      <c r="L9" s="637" t="s">
        <v>31</v>
      </c>
      <c r="M9" s="637"/>
      <c r="N9" s="38" t="s">
        <v>32</v>
      </c>
      <c r="O9" s="637" t="s">
        <v>33</v>
      </c>
      <c r="P9" s="637"/>
      <c r="Q9" s="37" t="s">
        <v>34</v>
      </c>
      <c r="R9" s="636" t="s">
        <v>35</v>
      </c>
      <c r="S9" s="636"/>
      <c r="T9" s="636"/>
      <c r="U9" s="636"/>
      <c r="V9" s="636"/>
      <c r="W9" s="636"/>
      <c r="X9" s="34"/>
      <c r="Y9" s="34"/>
      <c r="Z9" s="34"/>
      <c r="AA9" s="34"/>
      <c r="AB9" s="34"/>
    </row>
    <row r="10" spans="1:28" ht="214.2" customHeight="1" x14ac:dyDescent="0.5">
      <c r="A10" s="32"/>
      <c r="D10" s="641" t="s">
        <v>36</v>
      </c>
      <c r="E10" s="637" t="s">
        <v>37</v>
      </c>
      <c r="F10" s="637"/>
      <c r="G10" s="637"/>
      <c r="H10" s="637"/>
      <c r="I10" s="636" t="s">
        <v>38</v>
      </c>
      <c r="J10" s="636"/>
      <c r="K10" s="636"/>
      <c r="L10" s="637" t="s">
        <v>39</v>
      </c>
      <c r="M10" s="637"/>
      <c r="N10" s="38" t="s">
        <v>40</v>
      </c>
      <c r="O10" s="637" t="s">
        <v>41</v>
      </c>
      <c r="P10" s="637"/>
      <c r="Q10" s="38" t="s">
        <v>42</v>
      </c>
      <c r="R10" s="636" t="s">
        <v>43</v>
      </c>
      <c r="S10" s="636"/>
      <c r="T10" s="636"/>
      <c r="U10" s="636"/>
      <c r="V10" s="636"/>
      <c r="W10" s="636"/>
      <c r="X10" s="34"/>
      <c r="Y10" s="34"/>
      <c r="Z10" s="34"/>
      <c r="AA10" s="34"/>
      <c r="AB10" s="34"/>
    </row>
    <row r="11" spans="1:28" ht="262.2" customHeight="1" x14ac:dyDescent="0.5">
      <c r="A11" s="32"/>
      <c r="D11" s="641"/>
      <c r="E11" s="637" t="s">
        <v>44</v>
      </c>
      <c r="F11" s="637"/>
      <c r="G11" s="637"/>
      <c r="H11" s="637"/>
      <c r="I11" s="637" t="s">
        <v>12</v>
      </c>
      <c r="J11" s="637"/>
      <c r="K11" s="637"/>
      <c r="L11" s="637" t="s">
        <v>45</v>
      </c>
      <c r="M11" s="637"/>
      <c r="N11" s="38" t="s">
        <v>46</v>
      </c>
      <c r="O11" s="637" t="s">
        <v>46</v>
      </c>
      <c r="P11" s="637"/>
      <c r="Q11" s="38" t="s">
        <v>46</v>
      </c>
      <c r="R11" s="636" t="s">
        <v>47</v>
      </c>
      <c r="S11" s="636"/>
      <c r="T11" s="636"/>
      <c r="U11" s="636"/>
      <c r="V11" s="636"/>
      <c r="W11" s="636"/>
      <c r="X11" s="34"/>
      <c r="Y11" s="34"/>
      <c r="Z11" s="34"/>
      <c r="AA11" s="34"/>
      <c r="AB11" s="34"/>
    </row>
    <row r="12" spans="1:28" ht="409.2" customHeight="1" x14ac:dyDescent="0.5">
      <c r="A12" s="32"/>
      <c r="D12" s="641" t="s">
        <v>48</v>
      </c>
      <c r="E12" s="637" t="s">
        <v>49</v>
      </c>
      <c r="F12" s="637"/>
      <c r="G12" s="637"/>
      <c r="H12" s="637"/>
      <c r="I12" s="637" t="s">
        <v>38</v>
      </c>
      <c r="J12" s="637"/>
      <c r="K12" s="637"/>
      <c r="L12" s="637" t="s">
        <v>50</v>
      </c>
      <c r="M12" s="637"/>
      <c r="N12" s="38" t="s">
        <v>51</v>
      </c>
      <c r="O12" s="637" t="s">
        <v>52</v>
      </c>
      <c r="P12" s="637"/>
      <c r="Q12" s="37" t="s">
        <v>53</v>
      </c>
      <c r="R12" s="636" t="s">
        <v>54</v>
      </c>
      <c r="S12" s="636"/>
      <c r="T12" s="636"/>
      <c r="U12" s="636"/>
      <c r="V12" s="636"/>
      <c r="W12" s="636"/>
      <c r="X12" s="34"/>
      <c r="Y12" s="34"/>
      <c r="Z12" s="34"/>
      <c r="AA12" s="34"/>
      <c r="AB12" s="34"/>
    </row>
    <row r="13" spans="1:28" ht="300.60000000000002" customHeight="1" x14ac:dyDescent="0.5">
      <c r="A13" s="32"/>
      <c r="D13" s="641"/>
      <c r="E13" s="637" t="s">
        <v>55</v>
      </c>
      <c r="F13" s="637"/>
      <c r="G13" s="637"/>
      <c r="H13" s="637"/>
      <c r="I13" s="637" t="s">
        <v>38</v>
      </c>
      <c r="J13" s="637"/>
      <c r="K13" s="637"/>
      <c r="L13" s="637" t="s">
        <v>38</v>
      </c>
      <c r="M13" s="637"/>
      <c r="N13" s="38" t="s">
        <v>51</v>
      </c>
      <c r="O13" s="637" t="s">
        <v>56</v>
      </c>
      <c r="P13" s="637"/>
      <c r="Q13" s="38" t="s">
        <v>57</v>
      </c>
      <c r="R13" s="636" t="s">
        <v>58</v>
      </c>
      <c r="S13" s="636"/>
      <c r="T13" s="636"/>
      <c r="U13" s="636"/>
      <c r="V13" s="636"/>
      <c r="W13" s="636"/>
      <c r="X13" s="34"/>
      <c r="Y13" s="34"/>
      <c r="Z13" s="34"/>
      <c r="AA13" s="34"/>
      <c r="AB13" s="34"/>
    </row>
    <row r="14" spans="1:28" ht="99" customHeight="1" x14ac:dyDescent="0.5">
      <c r="A14" s="32"/>
      <c r="D14" s="622" t="s">
        <v>59</v>
      </c>
      <c r="E14" s="617" t="s">
        <v>60</v>
      </c>
      <c r="F14" s="617"/>
      <c r="G14" s="617"/>
      <c r="H14" s="617"/>
      <c r="I14" s="625" t="s">
        <v>61</v>
      </c>
      <c r="J14" s="626"/>
      <c r="K14" s="627"/>
      <c r="L14" s="614" t="s">
        <v>62</v>
      </c>
      <c r="M14" s="615"/>
      <c r="N14" s="606">
        <v>0.29499999999999998</v>
      </c>
      <c r="O14" s="649">
        <v>0.41099999999999998</v>
      </c>
      <c r="P14" s="617"/>
      <c r="Q14" s="605" t="s">
        <v>63</v>
      </c>
      <c r="R14" s="618" t="s">
        <v>64</v>
      </c>
      <c r="S14" s="619"/>
      <c r="T14" s="619"/>
      <c r="U14" s="619"/>
      <c r="V14" s="619"/>
      <c r="W14" s="620"/>
      <c r="X14" s="34"/>
      <c r="Y14" s="34"/>
      <c r="Z14" s="34"/>
      <c r="AA14" s="34"/>
      <c r="AB14" s="34"/>
    </row>
    <row r="15" spans="1:28" ht="99" customHeight="1" x14ac:dyDescent="0.5">
      <c r="A15" s="32"/>
      <c r="D15" s="623"/>
      <c r="E15" s="614" t="s">
        <v>65</v>
      </c>
      <c r="F15" s="621"/>
      <c r="G15" s="621"/>
      <c r="H15" s="615"/>
      <c r="I15" s="628"/>
      <c r="J15" s="629"/>
      <c r="K15" s="630"/>
      <c r="L15" s="614" t="s">
        <v>66</v>
      </c>
      <c r="M15" s="615"/>
      <c r="N15" s="606">
        <v>0</v>
      </c>
      <c r="O15" s="634">
        <v>0</v>
      </c>
      <c r="P15" s="635"/>
      <c r="Q15" s="606">
        <v>0</v>
      </c>
      <c r="R15" s="625" t="s">
        <v>67</v>
      </c>
      <c r="S15" s="626"/>
      <c r="T15" s="626"/>
      <c r="U15" s="626"/>
      <c r="V15" s="626"/>
      <c r="W15" s="627"/>
      <c r="X15" s="34"/>
      <c r="Y15" s="34"/>
      <c r="Z15" s="34"/>
      <c r="AA15" s="34"/>
      <c r="AB15" s="34"/>
    </row>
    <row r="16" spans="1:28" ht="99" customHeight="1" x14ac:dyDescent="0.5">
      <c r="A16" s="32"/>
      <c r="D16" s="623"/>
      <c r="E16" s="614" t="s">
        <v>68</v>
      </c>
      <c r="F16" s="621"/>
      <c r="G16" s="621"/>
      <c r="H16" s="615"/>
      <c r="I16" s="628"/>
      <c r="J16" s="629"/>
      <c r="K16" s="630"/>
      <c r="L16" s="614" t="s">
        <v>69</v>
      </c>
      <c r="M16" s="615"/>
      <c r="N16" s="606">
        <v>0</v>
      </c>
      <c r="O16" s="634">
        <v>0</v>
      </c>
      <c r="P16" s="635"/>
      <c r="Q16" s="606">
        <v>0</v>
      </c>
      <c r="R16" s="628"/>
      <c r="S16" s="629"/>
      <c r="T16" s="629"/>
      <c r="U16" s="629"/>
      <c r="V16" s="629"/>
      <c r="W16" s="630"/>
      <c r="X16" s="34"/>
      <c r="Y16" s="34"/>
      <c r="Z16" s="34"/>
      <c r="AA16" s="34"/>
      <c r="AB16" s="34"/>
    </row>
    <row r="17" spans="1:28" ht="99" customHeight="1" x14ac:dyDescent="0.5">
      <c r="A17" s="32"/>
      <c r="D17" s="623"/>
      <c r="E17" s="614" t="s">
        <v>70</v>
      </c>
      <c r="F17" s="621"/>
      <c r="G17" s="621"/>
      <c r="H17" s="615"/>
      <c r="I17" s="628"/>
      <c r="J17" s="629"/>
      <c r="K17" s="630"/>
      <c r="L17" s="614" t="s">
        <v>71</v>
      </c>
      <c r="M17" s="615"/>
      <c r="N17" s="606">
        <v>0</v>
      </c>
      <c r="O17" s="634">
        <v>0</v>
      </c>
      <c r="P17" s="635"/>
      <c r="Q17" s="606">
        <v>0</v>
      </c>
      <c r="R17" s="631"/>
      <c r="S17" s="632"/>
      <c r="T17" s="632"/>
      <c r="U17" s="632"/>
      <c r="V17" s="632"/>
      <c r="W17" s="633"/>
      <c r="X17" s="34"/>
      <c r="Y17" s="34"/>
      <c r="Z17" s="34"/>
      <c r="AA17" s="34"/>
      <c r="AB17" s="34"/>
    </row>
    <row r="18" spans="1:28" ht="186.75" customHeight="1" x14ac:dyDescent="0.5">
      <c r="A18" s="32"/>
      <c r="D18" s="623"/>
      <c r="E18" s="614" t="s">
        <v>72</v>
      </c>
      <c r="F18" s="621"/>
      <c r="G18" s="621"/>
      <c r="H18" s="615"/>
      <c r="I18" s="628"/>
      <c r="J18" s="629"/>
      <c r="K18" s="630"/>
      <c r="L18" s="634" t="s">
        <v>73</v>
      </c>
      <c r="M18" s="635"/>
      <c r="N18" s="606" t="s">
        <v>73</v>
      </c>
      <c r="O18" s="634" t="s">
        <v>73</v>
      </c>
      <c r="P18" s="635"/>
      <c r="Q18" s="605" t="s">
        <v>73</v>
      </c>
      <c r="R18" s="618" t="s">
        <v>74</v>
      </c>
      <c r="S18" s="619"/>
      <c r="T18" s="619"/>
      <c r="U18" s="619"/>
      <c r="V18" s="619"/>
      <c r="W18" s="620"/>
      <c r="X18" s="34"/>
      <c r="Y18" s="34"/>
      <c r="Z18" s="34"/>
      <c r="AA18" s="34"/>
      <c r="AB18" s="34"/>
    </row>
    <row r="19" spans="1:28" ht="88.95" customHeight="1" x14ac:dyDescent="0.5">
      <c r="A19" s="32"/>
      <c r="D19" s="623"/>
      <c r="E19" s="614" t="s">
        <v>75</v>
      </c>
      <c r="F19" s="621"/>
      <c r="G19" s="621"/>
      <c r="H19" s="615"/>
      <c r="I19" s="628"/>
      <c r="J19" s="629"/>
      <c r="K19" s="630"/>
      <c r="L19" s="614" t="s">
        <v>76</v>
      </c>
      <c r="M19" s="615"/>
      <c r="N19" s="606">
        <v>0</v>
      </c>
      <c r="O19" s="639">
        <v>1</v>
      </c>
      <c r="P19" s="640"/>
      <c r="Q19" s="607">
        <v>1</v>
      </c>
      <c r="R19" s="618" t="s">
        <v>77</v>
      </c>
      <c r="S19" s="619"/>
      <c r="T19" s="619"/>
      <c r="U19" s="619"/>
      <c r="V19" s="619"/>
      <c r="W19" s="620"/>
      <c r="X19" s="34"/>
      <c r="Y19" s="34"/>
      <c r="Z19" s="34"/>
      <c r="AA19" s="34"/>
      <c r="AB19" s="34"/>
    </row>
    <row r="20" spans="1:28" ht="69.599999999999994" customHeight="1" x14ac:dyDescent="0.5">
      <c r="A20" s="32"/>
      <c r="D20" s="624"/>
      <c r="E20" s="617" t="s">
        <v>78</v>
      </c>
      <c r="F20" s="617"/>
      <c r="G20" s="617"/>
      <c r="H20" s="617"/>
      <c r="I20" s="631"/>
      <c r="J20" s="632"/>
      <c r="K20" s="633"/>
      <c r="L20" s="614" t="s">
        <v>79</v>
      </c>
      <c r="M20" s="615"/>
      <c r="N20" s="607">
        <v>0.96</v>
      </c>
      <c r="O20" s="616">
        <v>1</v>
      </c>
      <c r="P20" s="617"/>
      <c r="Q20" s="607">
        <v>1</v>
      </c>
      <c r="R20" s="618" t="s">
        <v>80</v>
      </c>
      <c r="S20" s="619"/>
      <c r="T20" s="619"/>
      <c r="U20" s="619"/>
      <c r="V20" s="619"/>
      <c r="W20" s="620"/>
      <c r="X20" s="34"/>
      <c r="Y20" s="34"/>
      <c r="Z20" s="34"/>
      <c r="AA20" s="34"/>
      <c r="AB20" s="34"/>
    </row>
    <row r="21" spans="1:28" ht="69.599999999999994" customHeight="1" x14ac:dyDescent="0.5">
      <c r="A21" s="32"/>
      <c r="D21" s="597" t="s">
        <v>81</v>
      </c>
      <c r="E21" s="614" t="s">
        <v>82</v>
      </c>
      <c r="F21" s="621"/>
      <c r="G21" s="621"/>
      <c r="H21" s="621"/>
      <c r="I21" s="621"/>
      <c r="J21" s="621"/>
      <c r="K21" s="621"/>
      <c r="L21" s="621"/>
      <c r="M21" s="615"/>
      <c r="N21" s="614" t="s">
        <v>83</v>
      </c>
      <c r="O21" s="621"/>
      <c r="P21" s="621"/>
      <c r="Q21" s="621"/>
      <c r="R21" s="621"/>
      <c r="S21" s="621"/>
      <c r="T21" s="621"/>
      <c r="U21" s="621"/>
      <c r="V21" s="621"/>
      <c r="W21" s="615"/>
      <c r="X21" s="34"/>
      <c r="Y21" s="34"/>
      <c r="Z21" s="34"/>
      <c r="AA21" s="34"/>
      <c r="AB21" s="34"/>
    </row>
    <row r="22" spans="1:28" ht="14.7" customHeight="1" x14ac:dyDescent="0.5">
      <c r="A22" s="32"/>
      <c r="D22" s="31"/>
      <c r="E22" s="31"/>
      <c r="F22" s="31"/>
      <c r="G22" s="31"/>
      <c r="H22" s="31"/>
      <c r="I22" s="31"/>
      <c r="J22" s="31"/>
      <c r="K22" s="31"/>
      <c r="L22" s="31"/>
      <c r="M22" s="31"/>
      <c r="N22" s="31"/>
      <c r="O22" s="31"/>
      <c r="P22" s="31"/>
      <c r="Q22" s="31"/>
      <c r="R22" s="31"/>
      <c r="S22" s="31"/>
      <c r="T22" s="31"/>
      <c r="U22" s="31"/>
      <c r="V22" s="31"/>
      <c r="W22" s="31"/>
      <c r="X22" s="34"/>
      <c r="Y22" s="34"/>
      <c r="Z22" s="34"/>
      <c r="AA22" s="34"/>
      <c r="AB22" s="34"/>
    </row>
    <row r="23" spans="1:28" ht="94.2" customHeight="1" x14ac:dyDescent="0.5">
      <c r="A23" s="32"/>
      <c r="D23" s="613" t="s">
        <v>84</v>
      </c>
      <c r="E23" s="613"/>
      <c r="F23" s="613"/>
      <c r="G23" s="613"/>
      <c r="H23" s="613"/>
      <c r="I23" s="613"/>
      <c r="J23" s="613"/>
      <c r="K23" s="613"/>
      <c r="L23" s="613"/>
      <c r="M23" s="613"/>
      <c r="N23" s="613"/>
      <c r="O23" s="613"/>
      <c r="P23" s="613"/>
      <c r="Q23" s="613"/>
      <c r="R23" s="613"/>
      <c r="S23" s="613"/>
      <c r="T23" s="613"/>
      <c r="U23" s="613"/>
      <c r="V23" s="613"/>
      <c r="W23" s="613"/>
      <c r="X23" s="34"/>
      <c r="Y23" s="34"/>
      <c r="Z23" s="34"/>
      <c r="AA23" s="34"/>
      <c r="AB23" s="34"/>
    </row>
    <row r="24" spans="1:28" ht="14.7" customHeight="1" x14ac:dyDescent="0.5">
      <c r="A24" s="32"/>
      <c r="D24" s="31"/>
      <c r="E24" s="31"/>
      <c r="F24" s="31"/>
      <c r="G24" s="31"/>
      <c r="H24" s="31"/>
      <c r="I24" s="31"/>
      <c r="J24" s="31"/>
      <c r="K24" s="31"/>
      <c r="L24" s="31"/>
      <c r="M24" s="31"/>
      <c r="N24" s="31"/>
      <c r="O24" s="31"/>
      <c r="P24" s="31"/>
      <c r="Q24" s="31"/>
      <c r="R24" s="31"/>
      <c r="S24" s="31"/>
      <c r="T24" s="31"/>
      <c r="U24" s="31"/>
      <c r="V24" s="31"/>
      <c r="W24" s="31"/>
      <c r="X24" s="34"/>
      <c r="Y24" s="34"/>
      <c r="Z24" s="34"/>
      <c r="AA24" s="34"/>
      <c r="AB24" s="34"/>
    </row>
    <row r="25" spans="1:28" ht="14.7" customHeight="1" x14ac:dyDescent="0.5">
      <c r="A25" s="32"/>
      <c r="D25" s="31"/>
      <c r="E25" s="31"/>
      <c r="F25" s="31"/>
      <c r="G25" s="31"/>
      <c r="H25" s="31"/>
      <c r="I25" s="31"/>
      <c r="J25" s="31"/>
      <c r="K25" s="31"/>
      <c r="L25" s="31"/>
      <c r="M25" s="31"/>
      <c r="N25" s="31"/>
      <c r="O25" s="31"/>
      <c r="P25" s="31"/>
      <c r="Q25" s="31"/>
      <c r="R25" s="31"/>
      <c r="S25" s="31"/>
      <c r="T25" s="31"/>
      <c r="U25" s="31"/>
      <c r="V25" s="31"/>
      <c r="W25" s="31"/>
      <c r="X25" s="34"/>
      <c r="Y25" s="34"/>
      <c r="Z25" s="34"/>
      <c r="AA25" s="34"/>
      <c r="AB25" s="34"/>
    </row>
    <row r="26" spans="1:28" ht="14.7" customHeight="1" x14ac:dyDescent="0.5">
      <c r="A26" s="32"/>
      <c r="D26" s="31"/>
      <c r="E26" s="31"/>
      <c r="F26" s="31"/>
      <c r="G26" s="31"/>
      <c r="H26" s="31"/>
      <c r="I26" s="31"/>
      <c r="J26" s="31"/>
      <c r="K26" s="31"/>
      <c r="L26" s="31"/>
      <c r="M26" s="31"/>
      <c r="N26" s="31"/>
      <c r="O26" s="31"/>
      <c r="P26" s="31"/>
      <c r="Q26" s="31"/>
      <c r="R26" s="31"/>
      <c r="S26" s="31"/>
      <c r="T26" s="31"/>
      <c r="U26" s="31"/>
      <c r="V26" s="31"/>
      <c r="W26" s="31"/>
      <c r="X26" s="34"/>
      <c r="Y26" s="34"/>
      <c r="Z26" s="34"/>
      <c r="AA26" s="34"/>
      <c r="AB26" s="34"/>
    </row>
    <row r="27" spans="1:28" ht="14.7" customHeight="1" x14ac:dyDescent="0.5">
      <c r="A27" s="26"/>
      <c r="D27" s="31"/>
      <c r="E27" s="31"/>
      <c r="F27" s="31"/>
      <c r="G27" s="31"/>
      <c r="H27" s="31"/>
      <c r="I27" s="31"/>
      <c r="J27" s="31"/>
      <c r="K27" s="31"/>
      <c r="L27" s="31"/>
      <c r="M27" s="31"/>
      <c r="N27" s="31"/>
      <c r="O27" s="31"/>
      <c r="P27" s="31"/>
      <c r="Q27" s="31"/>
      <c r="R27" s="31"/>
      <c r="S27" s="31"/>
      <c r="T27" s="31"/>
      <c r="U27" s="31"/>
      <c r="V27" s="31"/>
      <c r="W27" s="31"/>
      <c r="X27" s="34"/>
      <c r="Y27" s="34"/>
      <c r="Z27" s="34"/>
      <c r="AA27" s="34"/>
      <c r="AB27" s="34"/>
    </row>
    <row r="28" spans="1:28" ht="14.7" customHeight="1" x14ac:dyDescent="0.5">
      <c r="A28" s="26"/>
      <c r="D28" s="31"/>
      <c r="E28" s="31"/>
      <c r="F28" s="31"/>
      <c r="G28" s="31"/>
      <c r="H28" s="31"/>
      <c r="I28" s="31"/>
      <c r="J28" s="31"/>
      <c r="K28" s="31"/>
      <c r="L28" s="31"/>
      <c r="M28" s="31"/>
      <c r="N28" s="31"/>
      <c r="O28" s="31"/>
      <c r="P28" s="31"/>
      <c r="Q28" s="31"/>
      <c r="R28" s="31"/>
      <c r="S28" s="31"/>
      <c r="T28" s="31"/>
      <c r="U28" s="31"/>
      <c r="V28" s="31"/>
      <c r="W28" s="31"/>
      <c r="X28" s="34"/>
      <c r="Y28" s="34"/>
      <c r="Z28" s="34"/>
      <c r="AA28" s="34"/>
      <c r="AB28" s="34"/>
    </row>
    <row r="29" spans="1:28" ht="14.7" customHeight="1" x14ac:dyDescent="0.5">
      <c r="A29" s="26"/>
      <c r="D29" s="31"/>
      <c r="E29" s="31"/>
      <c r="F29" s="31"/>
      <c r="G29" s="31"/>
      <c r="H29" s="31"/>
      <c r="I29" s="31"/>
      <c r="J29" s="31"/>
      <c r="K29" s="31"/>
      <c r="L29" s="31"/>
      <c r="M29" s="31"/>
      <c r="N29" s="31"/>
      <c r="O29" s="31"/>
      <c r="P29" s="31"/>
      <c r="Q29" s="31"/>
      <c r="R29" s="31"/>
      <c r="S29" s="31"/>
      <c r="T29" s="31"/>
      <c r="U29" s="31"/>
      <c r="V29" s="31"/>
      <c r="W29" s="31"/>
      <c r="X29" s="34"/>
      <c r="Y29" s="34"/>
      <c r="Z29" s="34"/>
      <c r="AA29" s="34"/>
      <c r="AB29" s="34"/>
    </row>
    <row r="30" spans="1:28" ht="14.7" customHeight="1" x14ac:dyDescent="0.5">
      <c r="A30" s="26"/>
      <c r="D30" s="31"/>
      <c r="E30" s="31"/>
      <c r="F30" s="31"/>
      <c r="G30" s="31"/>
      <c r="H30" s="31"/>
      <c r="I30" s="31"/>
      <c r="J30" s="31"/>
      <c r="K30" s="31"/>
      <c r="L30" s="31"/>
      <c r="M30" s="31"/>
      <c r="N30" s="31"/>
      <c r="O30" s="31"/>
      <c r="P30" s="31"/>
      <c r="Q30" s="31"/>
      <c r="R30" s="31"/>
      <c r="S30" s="31"/>
      <c r="T30" s="31"/>
      <c r="U30" s="31"/>
      <c r="V30" s="31"/>
      <c r="W30" s="31"/>
      <c r="X30" s="34"/>
      <c r="Y30" s="34"/>
      <c r="Z30" s="34"/>
      <c r="AA30" s="34"/>
      <c r="AB30" s="34"/>
    </row>
    <row r="31" spans="1:28" x14ac:dyDescent="0.5">
      <c r="A31" s="26"/>
      <c r="D31" s="31"/>
      <c r="E31" s="31"/>
      <c r="F31" s="31"/>
      <c r="G31" s="31"/>
      <c r="H31" s="31"/>
      <c r="I31" s="31"/>
      <c r="J31" s="31"/>
      <c r="K31" s="31"/>
      <c r="L31" s="31"/>
      <c r="M31" s="31"/>
      <c r="N31" s="31"/>
      <c r="O31" s="31"/>
      <c r="P31" s="31"/>
      <c r="Q31" s="31"/>
      <c r="R31" s="31"/>
      <c r="S31" s="31"/>
      <c r="T31" s="31"/>
      <c r="U31" s="31"/>
      <c r="V31" s="31"/>
      <c r="W31" s="31"/>
      <c r="X31" s="34"/>
      <c r="Y31" s="34"/>
      <c r="Z31" s="34"/>
      <c r="AA31" s="34"/>
      <c r="AB31" s="34"/>
    </row>
    <row r="32" spans="1:28" x14ac:dyDescent="0.5">
      <c r="D32" s="31"/>
      <c r="E32" s="31"/>
      <c r="F32" s="31"/>
      <c r="G32" s="31"/>
      <c r="H32" s="31"/>
      <c r="I32" s="31"/>
      <c r="J32" s="31"/>
      <c r="K32" s="31"/>
      <c r="L32" s="31"/>
      <c r="M32" s="31"/>
      <c r="N32" s="31"/>
      <c r="O32" s="31"/>
      <c r="P32" s="31"/>
      <c r="Q32" s="31"/>
      <c r="R32" s="31"/>
      <c r="S32" s="31"/>
      <c r="T32" s="31"/>
      <c r="U32" s="31"/>
      <c r="V32" s="31"/>
      <c r="W32" s="31"/>
      <c r="X32" s="34"/>
      <c r="Y32" s="34"/>
      <c r="Z32" s="34"/>
      <c r="AA32" s="34"/>
      <c r="AB32" s="34"/>
    </row>
    <row r="33" spans="4:28" ht="130.5" customHeight="1" x14ac:dyDescent="0.5">
      <c r="D33" s="31"/>
      <c r="E33" s="31"/>
      <c r="F33" s="31"/>
      <c r="G33" s="31"/>
      <c r="H33" s="31"/>
      <c r="I33" s="31"/>
      <c r="J33" s="31"/>
      <c r="K33" s="643"/>
      <c r="L33" s="643"/>
      <c r="M33" s="643"/>
      <c r="N33" s="643"/>
      <c r="O33" s="643"/>
      <c r="P33" s="643"/>
      <c r="Q33" s="40"/>
      <c r="R33" s="644"/>
      <c r="S33" s="644"/>
      <c r="T33" s="644"/>
      <c r="U33" s="644"/>
      <c r="V33" s="644"/>
      <c r="W33" s="644"/>
      <c r="X33" s="644"/>
      <c r="Y33" s="644"/>
      <c r="Z33" s="644"/>
      <c r="AA33" s="34"/>
      <c r="AB33" s="34"/>
    </row>
    <row r="34" spans="4:28" x14ac:dyDescent="0.5">
      <c r="D34" s="31"/>
      <c r="E34" s="31"/>
      <c r="F34" s="31"/>
      <c r="G34" s="31"/>
      <c r="H34" s="629"/>
      <c r="I34" s="629"/>
      <c r="J34" s="31"/>
      <c r="K34" s="643"/>
      <c r="L34" s="643"/>
      <c r="M34" s="643"/>
      <c r="N34" s="643"/>
      <c r="O34" s="643"/>
      <c r="P34" s="643"/>
      <c r="Q34" s="40"/>
      <c r="R34" s="644"/>
      <c r="S34" s="644"/>
      <c r="T34" s="644"/>
      <c r="U34" s="644"/>
      <c r="V34" s="644"/>
      <c r="W34" s="644"/>
      <c r="X34" s="644"/>
      <c r="Y34" s="644"/>
      <c r="Z34" s="644"/>
      <c r="AA34" s="34"/>
      <c r="AB34" s="34"/>
    </row>
    <row r="35" spans="4:28" x14ac:dyDescent="0.5">
      <c r="D35" s="31"/>
      <c r="E35" s="31"/>
      <c r="F35" s="31"/>
      <c r="G35" s="31"/>
      <c r="H35" s="31"/>
      <c r="I35" s="31"/>
      <c r="J35" s="31"/>
      <c r="K35" s="643"/>
      <c r="L35" s="643"/>
      <c r="M35" s="643"/>
      <c r="N35" s="643"/>
      <c r="O35" s="643"/>
      <c r="P35" s="643"/>
      <c r="Q35" s="40"/>
      <c r="R35" s="644"/>
      <c r="S35" s="644"/>
      <c r="T35" s="644"/>
      <c r="U35" s="644"/>
      <c r="V35" s="644"/>
      <c r="W35" s="644"/>
      <c r="X35" s="644"/>
      <c r="Y35" s="644"/>
      <c r="Z35" s="644"/>
      <c r="AA35" s="34"/>
      <c r="AB35" s="34"/>
    </row>
    <row r="36" spans="4:28" x14ac:dyDescent="0.5">
      <c r="D36" s="31"/>
      <c r="E36" s="31"/>
      <c r="F36" s="31"/>
      <c r="G36" s="31"/>
      <c r="H36" s="31"/>
      <c r="I36" s="31"/>
      <c r="J36" s="31"/>
      <c r="K36" s="643"/>
      <c r="L36" s="643"/>
      <c r="M36" s="643"/>
      <c r="N36" s="643"/>
      <c r="O36" s="643"/>
      <c r="P36" s="643"/>
      <c r="Q36" s="40"/>
      <c r="R36" s="644"/>
      <c r="S36" s="644"/>
      <c r="T36" s="644"/>
      <c r="U36" s="644"/>
      <c r="V36" s="644"/>
      <c r="W36" s="644"/>
      <c r="X36" s="644"/>
      <c r="Y36" s="644"/>
      <c r="Z36" s="644"/>
      <c r="AA36" s="34"/>
      <c r="AB36" s="34"/>
    </row>
    <row r="37" spans="4:28" x14ac:dyDescent="0.5">
      <c r="D37" s="31"/>
      <c r="E37" s="31"/>
      <c r="F37" s="31"/>
      <c r="G37" s="31"/>
      <c r="H37" s="31"/>
      <c r="I37" s="31"/>
      <c r="J37" s="31"/>
      <c r="K37" s="643"/>
      <c r="L37" s="643"/>
      <c r="M37" s="643"/>
      <c r="N37" s="643"/>
      <c r="O37" s="643"/>
      <c r="P37" s="643"/>
      <c r="Q37" s="40"/>
      <c r="R37" s="644"/>
      <c r="S37" s="644"/>
      <c r="T37" s="644"/>
      <c r="U37" s="644"/>
      <c r="V37" s="644"/>
      <c r="W37" s="644"/>
      <c r="X37" s="644"/>
      <c r="Y37" s="644"/>
      <c r="Z37" s="644"/>
      <c r="AA37" s="34"/>
      <c r="AB37" s="34"/>
    </row>
    <row r="38" spans="4:28" x14ac:dyDescent="0.5">
      <c r="D38" s="31"/>
      <c r="E38" s="31"/>
      <c r="F38" s="31"/>
      <c r="G38" s="31"/>
      <c r="H38" s="31"/>
      <c r="I38" s="31"/>
      <c r="J38" s="31"/>
      <c r="K38" s="643"/>
      <c r="L38" s="643"/>
      <c r="M38" s="643"/>
      <c r="N38" s="643"/>
      <c r="O38" s="643"/>
      <c r="P38" s="643"/>
      <c r="Q38" s="40"/>
      <c r="R38" s="644"/>
      <c r="S38" s="644"/>
      <c r="T38" s="644"/>
      <c r="U38" s="644"/>
      <c r="V38" s="644"/>
      <c r="W38" s="644"/>
      <c r="X38" s="644"/>
      <c r="Y38" s="644"/>
      <c r="Z38" s="644"/>
      <c r="AA38" s="34"/>
      <c r="AB38" s="34"/>
    </row>
    <row r="39" spans="4:28" x14ac:dyDescent="0.5">
      <c r="D39" s="31"/>
      <c r="E39" s="31"/>
      <c r="F39" s="31"/>
      <c r="G39" s="31"/>
      <c r="H39" s="31"/>
      <c r="I39" s="31"/>
      <c r="J39" s="31"/>
      <c r="K39" s="31"/>
      <c r="L39" s="31"/>
      <c r="M39" s="31"/>
      <c r="N39" s="31"/>
      <c r="O39" s="31"/>
      <c r="P39" s="31"/>
      <c r="Q39" s="31"/>
      <c r="R39" s="31"/>
      <c r="S39" s="31"/>
      <c r="T39" s="31"/>
      <c r="U39" s="31"/>
      <c r="V39" s="31"/>
      <c r="W39" s="31"/>
      <c r="X39" s="34"/>
      <c r="Y39" s="34"/>
      <c r="Z39" s="34"/>
      <c r="AA39" s="34"/>
      <c r="AB39" s="34"/>
    </row>
    <row r="40" spans="4:28" x14ac:dyDescent="0.5">
      <c r="D40" s="31"/>
      <c r="E40" s="31"/>
      <c r="F40" s="31"/>
      <c r="G40" s="31"/>
      <c r="H40" s="31"/>
      <c r="I40" s="31"/>
      <c r="J40" s="31"/>
      <c r="K40" s="31"/>
      <c r="L40" s="31"/>
      <c r="M40" s="31"/>
      <c r="N40" s="31"/>
      <c r="O40" s="31"/>
      <c r="P40" s="31"/>
      <c r="Q40" s="31"/>
      <c r="R40" s="31"/>
      <c r="S40" s="31"/>
      <c r="T40" s="31"/>
      <c r="U40" s="31"/>
      <c r="V40" s="31"/>
      <c r="W40" s="31"/>
      <c r="X40" s="34"/>
      <c r="Y40" s="34"/>
      <c r="Z40" s="34"/>
      <c r="AA40" s="34"/>
      <c r="AB40" s="34"/>
    </row>
  </sheetData>
  <sheetProtection algorithmName="SHA-512" hashValue="wgHyYlB5UEAEPF9TrKikb8g7mqmfbailFsu7zcWlKo8MDO+y2gRXvpzlqqJy3ijgXb97DVkHDxmTgEmFSPw91A==" saltValue="VmdNxns3QUV6GqHZ844mRA==" spinCount="100000" sheet="1" objects="1" scenarios="1"/>
  <mergeCells count="84">
    <mergeCell ref="D4:W4"/>
    <mergeCell ref="E14:H14"/>
    <mergeCell ref="E15:H15"/>
    <mergeCell ref="E16:H16"/>
    <mergeCell ref="E17:H17"/>
    <mergeCell ref="L14:M14"/>
    <mergeCell ref="L15:M15"/>
    <mergeCell ref="L16:M16"/>
    <mergeCell ref="L17:M17"/>
    <mergeCell ref="O14:P14"/>
    <mergeCell ref="L8:M8"/>
    <mergeCell ref="O8:P8"/>
    <mergeCell ref="O6:P6"/>
    <mergeCell ref="R6:W6"/>
    <mergeCell ref="E7:H7"/>
    <mergeCell ref="O15:P15"/>
    <mergeCell ref="D2:H2"/>
    <mergeCell ref="K33:P38"/>
    <mergeCell ref="R33:Z38"/>
    <mergeCell ref="H34:I34"/>
    <mergeCell ref="D5:H5"/>
    <mergeCell ref="I5:K5"/>
    <mergeCell ref="L5:M5"/>
    <mergeCell ref="O5:P5"/>
    <mergeCell ref="R5:W5"/>
    <mergeCell ref="D6:D8"/>
    <mergeCell ref="E6:H6"/>
    <mergeCell ref="I6:K6"/>
    <mergeCell ref="L6:M6"/>
    <mergeCell ref="R8:W8"/>
    <mergeCell ref="E8:H8"/>
    <mergeCell ref="I8:K8"/>
    <mergeCell ref="D10:D11"/>
    <mergeCell ref="E9:H9"/>
    <mergeCell ref="I9:K9"/>
    <mergeCell ref="L9:M9"/>
    <mergeCell ref="O9:P9"/>
    <mergeCell ref="O10:P10"/>
    <mergeCell ref="O11:P11"/>
    <mergeCell ref="E10:H10"/>
    <mergeCell ref="E11:H11"/>
    <mergeCell ref="L11:M11"/>
    <mergeCell ref="D12:D13"/>
    <mergeCell ref="E13:H13"/>
    <mergeCell ref="I13:K13"/>
    <mergeCell ref="E12:H12"/>
    <mergeCell ref="I12:K12"/>
    <mergeCell ref="R19:W19"/>
    <mergeCell ref="O7:P7"/>
    <mergeCell ref="I10:K10"/>
    <mergeCell ref="L10:M10"/>
    <mergeCell ref="I11:K11"/>
    <mergeCell ref="L19:M19"/>
    <mergeCell ref="O19:P19"/>
    <mergeCell ref="O16:P16"/>
    <mergeCell ref="O17:P17"/>
    <mergeCell ref="O12:P12"/>
    <mergeCell ref="R7:W7"/>
    <mergeCell ref="R9:W9"/>
    <mergeCell ref="R11:W11"/>
    <mergeCell ref="R10:W10"/>
    <mergeCell ref="I7:K7"/>
    <mergeCell ref="L7:M7"/>
    <mergeCell ref="R12:W12"/>
    <mergeCell ref="L13:M13"/>
    <mergeCell ref="O13:P13"/>
    <mergeCell ref="R13:W13"/>
    <mergeCell ref="L12:M12"/>
    <mergeCell ref="D23:W23"/>
    <mergeCell ref="L20:M20"/>
    <mergeCell ref="O20:P20"/>
    <mergeCell ref="R20:W20"/>
    <mergeCell ref="E21:M21"/>
    <mergeCell ref="N21:W21"/>
    <mergeCell ref="D14:D20"/>
    <mergeCell ref="I14:K20"/>
    <mergeCell ref="R15:W17"/>
    <mergeCell ref="E18:H18"/>
    <mergeCell ref="L18:M18"/>
    <mergeCell ref="O18:P18"/>
    <mergeCell ref="R18:W18"/>
    <mergeCell ref="E19:H19"/>
    <mergeCell ref="E20:H20"/>
    <mergeCell ref="R14:W14"/>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95020-54DA-4F4F-A395-E3A6D9C7D0BF}">
  <sheetPr>
    <tabColor rgb="FF4E7E9F"/>
  </sheetPr>
  <dimension ref="A1:AB48"/>
  <sheetViews>
    <sheetView zoomScale="90" zoomScaleNormal="90" workbookViewId="0">
      <selection activeCell="D2" sqref="D2:H2"/>
    </sheetView>
  </sheetViews>
  <sheetFormatPr defaultColWidth="9.44140625" defaultRowHeight="21.6" x14ac:dyDescent="0.5"/>
  <cols>
    <col min="1" max="1" width="32.44140625" style="39" customWidth="1"/>
    <col min="2" max="2" width="5" style="23" customWidth="1"/>
    <col min="3" max="3" width="3" style="24" customWidth="1"/>
    <col min="4" max="6" width="9.44140625" style="24"/>
    <col min="7" max="7" width="9" style="24" customWidth="1"/>
    <col min="8" max="11" width="9.44140625" style="24"/>
    <col min="12" max="12" width="52.109375" style="24" customWidth="1"/>
    <col min="13" max="16" width="9.44140625" style="24" hidden="1" customWidth="1"/>
    <col min="17" max="17" width="49.5546875" style="24" customWidth="1"/>
    <col min="18" max="18" width="36" style="24" customWidth="1"/>
    <col min="19" max="19" width="36.5546875" style="24" customWidth="1"/>
    <col min="20" max="20" width="37.6640625" style="24" customWidth="1"/>
    <col min="21" max="22" width="9.44140625" style="24" customWidth="1"/>
    <col min="23" max="16384" width="9.44140625" style="24"/>
  </cols>
  <sheetData>
    <row r="1" spans="1:28" ht="24" customHeight="1" x14ac:dyDescent="0.5">
      <c r="A1" s="22"/>
    </row>
    <row r="2" spans="1:28" ht="27" x14ac:dyDescent="0.5">
      <c r="A2" s="26"/>
      <c r="D2" s="642" t="s">
        <v>85</v>
      </c>
      <c r="E2" s="642"/>
      <c r="F2" s="642"/>
      <c r="G2" s="642"/>
      <c r="H2" s="642"/>
    </row>
    <row r="3" spans="1:28" x14ac:dyDescent="0.5">
      <c r="A3" s="27"/>
      <c r="D3" s="42"/>
    </row>
    <row r="4" spans="1:28" ht="14.7" customHeight="1" x14ac:dyDescent="0.5">
      <c r="A4" s="43"/>
      <c r="E4" s="44"/>
    </row>
    <row r="5" spans="1:28" ht="14.7" customHeight="1" x14ac:dyDescent="0.5">
      <c r="A5" s="32"/>
      <c r="D5" s="34"/>
      <c r="E5" s="34"/>
      <c r="F5" s="34"/>
      <c r="G5" s="34"/>
      <c r="H5" s="34"/>
      <c r="I5" s="34"/>
      <c r="J5" s="34"/>
      <c r="K5" s="34"/>
      <c r="L5" s="34"/>
      <c r="M5" s="34"/>
      <c r="N5" s="34"/>
      <c r="O5" s="34"/>
      <c r="P5" s="34"/>
      <c r="Q5" s="34"/>
      <c r="R5" s="34"/>
      <c r="S5" s="34"/>
      <c r="T5" s="34"/>
      <c r="U5" s="34"/>
      <c r="V5" s="34"/>
      <c r="W5" s="34"/>
      <c r="X5" s="34"/>
      <c r="Y5" s="34"/>
      <c r="Z5" s="34"/>
      <c r="AA5" s="34"/>
      <c r="AB5" s="34"/>
    </row>
    <row r="6" spans="1:28" ht="14.7" customHeight="1" x14ac:dyDescent="0.5">
      <c r="A6" s="32"/>
      <c r="D6" s="34"/>
      <c r="E6" s="34"/>
      <c r="F6" s="34"/>
      <c r="G6" s="34"/>
      <c r="H6" s="34"/>
      <c r="I6" s="34"/>
      <c r="J6" s="34"/>
      <c r="K6" s="34"/>
      <c r="L6" s="34"/>
      <c r="M6" s="34"/>
      <c r="N6" s="34"/>
      <c r="O6" s="34"/>
      <c r="P6" s="34"/>
      <c r="Q6" s="34"/>
      <c r="R6" s="34"/>
      <c r="S6" s="34"/>
      <c r="T6" s="34"/>
      <c r="U6" s="34"/>
      <c r="V6" s="34"/>
      <c r="W6" s="34"/>
      <c r="X6" s="34"/>
      <c r="Y6" s="34"/>
      <c r="Z6" s="34"/>
      <c r="AA6" s="34"/>
      <c r="AB6" s="34"/>
    </row>
    <row r="7" spans="1:28" ht="14.7" customHeight="1" x14ac:dyDescent="0.5">
      <c r="A7" s="32"/>
      <c r="D7" s="34"/>
      <c r="E7" s="34"/>
      <c r="F7" s="34"/>
      <c r="G7" s="34"/>
      <c r="H7" s="34"/>
      <c r="I7" s="34"/>
      <c r="J7" s="34"/>
      <c r="K7" s="34"/>
      <c r="L7" s="34"/>
      <c r="M7" s="34"/>
      <c r="N7" s="34"/>
      <c r="O7" s="34"/>
      <c r="P7" s="34"/>
      <c r="Q7" s="34"/>
      <c r="R7" s="34"/>
      <c r="S7" s="34"/>
      <c r="T7" s="34"/>
      <c r="U7" s="34"/>
      <c r="V7" s="34"/>
      <c r="W7" s="34"/>
      <c r="X7" s="34"/>
      <c r="Y7" s="34"/>
      <c r="Z7" s="34"/>
      <c r="AA7" s="34"/>
      <c r="AB7" s="34"/>
    </row>
    <row r="8" spans="1:28" ht="14.7" customHeight="1" x14ac:dyDescent="0.5">
      <c r="A8" s="32"/>
      <c r="D8" s="34"/>
      <c r="E8" s="34"/>
      <c r="F8" s="34"/>
      <c r="G8" s="34"/>
      <c r="H8" s="34"/>
      <c r="I8" s="34"/>
      <c r="J8" s="34"/>
      <c r="K8" s="34"/>
      <c r="L8" s="34"/>
      <c r="M8" s="34"/>
      <c r="N8" s="34"/>
      <c r="O8" s="34"/>
      <c r="P8" s="34"/>
      <c r="Q8" s="34"/>
      <c r="R8" s="34"/>
      <c r="S8" s="34"/>
      <c r="T8" s="34"/>
      <c r="U8" s="34"/>
      <c r="V8" s="34"/>
      <c r="W8" s="34"/>
      <c r="X8" s="34"/>
      <c r="Y8" s="34"/>
      <c r="Z8" s="34"/>
      <c r="AA8" s="34"/>
      <c r="AB8" s="34"/>
    </row>
    <row r="9" spans="1:28" ht="14.7" customHeight="1" x14ac:dyDescent="0.5">
      <c r="A9" s="32"/>
      <c r="D9" s="34"/>
      <c r="E9" s="34"/>
      <c r="F9" s="34"/>
      <c r="G9" s="34"/>
      <c r="H9" s="34"/>
      <c r="I9" s="34"/>
      <c r="J9" s="34"/>
      <c r="K9" s="34"/>
      <c r="L9" s="34"/>
      <c r="M9" s="34"/>
      <c r="N9" s="34"/>
      <c r="O9" s="34"/>
      <c r="P9" s="34"/>
      <c r="Q9" s="34"/>
      <c r="R9" s="34"/>
      <c r="S9" s="34"/>
      <c r="T9" s="34"/>
      <c r="U9" s="34"/>
      <c r="V9" s="34"/>
      <c r="W9" s="34"/>
      <c r="X9" s="34"/>
      <c r="Y9" s="34"/>
      <c r="Z9" s="34"/>
      <c r="AA9" s="34"/>
      <c r="AB9" s="34"/>
    </row>
    <row r="10" spans="1:28" ht="14.7" customHeight="1" x14ac:dyDescent="0.5">
      <c r="A10" s="32"/>
      <c r="D10" s="34"/>
      <c r="E10" s="34"/>
      <c r="F10" s="34"/>
      <c r="G10" s="34"/>
      <c r="H10" s="34"/>
      <c r="I10" s="34"/>
      <c r="J10" s="34"/>
      <c r="K10" s="34"/>
      <c r="L10" s="34"/>
      <c r="M10" s="34"/>
      <c r="N10" s="34"/>
      <c r="O10" s="34"/>
      <c r="P10" s="34"/>
      <c r="Q10" s="34"/>
      <c r="R10" s="34"/>
      <c r="S10" s="34"/>
      <c r="T10" s="34"/>
      <c r="U10" s="34"/>
      <c r="V10" s="34"/>
      <c r="W10" s="34"/>
      <c r="X10" s="34"/>
      <c r="Y10" s="34"/>
      <c r="Z10" s="34"/>
      <c r="AA10" s="34"/>
      <c r="AB10" s="34"/>
    </row>
    <row r="11" spans="1:28" ht="14.7" customHeight="1" x14ac:dyDescent="0.5">
      <c r="A11" s="45"/>
      <c r="D11" s="34"/>
      <c r="E11" s="34"/>
      <c r="F11" s="34"/>
      <c r="G11" s="34"/>
      <c r="H11" s="34"/>
      <c r="I11" s="34"/>
      <c r="J11" s="34"/>
      <c r="K11" s="34"/>
      <c r="L11" s="34"/>
      <c r="M11" s="34"/>
      <c r="N11" s="34"/>
      <c r="O11" s="34"/>
      <c r="P11" s="34"/>
      <c r="Q11" s="34"/>
      <c r="R11" s="34"/>
      <c r="S11" s="34"/>
      <c r="T11" s="34"/>
      <c r="U11" s="34"/>
      <c r="V11" s="34"/>
      <c r="W11" s="34"/>
      <c r="X11" s="34"/>
      <c r="Y11" s="34"/>
      <c r="Z11" s="34"/>
      <c r="AA11" s="34"/>
      <c r="AB11" s="34"/>
    </row>
    <row r="12" spans="1:28" ht="14.7" customHeight="1" x14ac:dyDescent="0.5">
      <c r="A12" s="32"/>
      <c r="D12" s="34"/>
      <c r="E12" s="34"/>
      <c r="F12" s="34"/>
      <c r="G12" s="34"/>
      <c r="H12" s="34"/>
      <c r="I12" s="34"/>
      <c r="J12" s="34"/>
      <c r="K12" s="34"/>
      <c r="L12" s="34"/>
      <c r="M12" s="34"/>
      <c r="N12" s="34"/>
      <c r="O12" s="34"/>
      <c r="P12" s="34"/>
      <c r="Q12" s="34"/>
      <c r="R12" s="34"/>
      <c r="S12" s="34"/>
      <c r="T12" s="34"/>
      <c r="U12" s="34"/>
      <c r="V12" s="34"/>
      <c r="W12" s="34"/>
      <c r="X12" s="34"/>
      <c r="Y12" s="34"/>
      <c r="Z12" s="34"/>
      <c r="AA12" s="34"/>
      <c r="AB12" s="34"/>
    </row>
    <row r="13" spans="1:28" ht="14.7" customHeight="1" x14ac:dyDescent="0.5">
      <c r="A13" s="32"/>
      <c r="D13" s="34"/>
      <c r="E13" s="34"/>
      <c r="F13" s="34"/>
      <c r="G13" s="34"/>
      <c r="H13" s="34"/>
      <c r="I13" s="34"/>
      <c r="J13" s="34"/>
      <c r="K13" s="34"/>
      <c r="L13" s="34"/>
      <c r="M13" s="34"/>
      <c r="N13" s="34"/>
      <c r="O13" s="34"/>
      <c r="P13" s="34"/>
      <c r="Q13" s="34"/>
      <c r="R13" s="34"/>
      <c r="S13" s="34"/>
      <c r="T13" s="34"/>
      <c r="U13" s="34"/>
      <c r="V13" s="34"/>
      <c r="W13" s="34"/>
      <c r="X13" s="34"/>
      <c r="Y13" s="34"/>
      <c r="Z13" s="34"/>
      <c r="AA13" s="34"/>
      <c r="AB13" s="34"/>
    </row>
    <row r="14" spans="1:28" ht="14.7" customHeight="1" x14ac:dyDescent="0.5">
      <c r="A14" s="32"/>
      <c r="D14" s="34"/>
      <c r="E14" s="34"/>
      <c r="F14" s="34"/>
      <c r="G14" s="34"/>
      <c r="H14" s="34"/>
      <c r="I14" s="34"/>
      <c r="J14" s="34"/>
      <c r="K14" s="34"/>
      <c r="L14" s="34"/>
      <c r="M14" s="34"/>
      <c r="N14" s="34"/>
      <c r="O14" s="34"/>
      <c r="P14" s="34"/>
      <c r="Q14" s="34"/>
      <c r="R14" s="34"/>
      <c r="S14" s="34"/>
      <c r="T14" s="34"/>
      <c r="U14" s="34"/>
      <c r="V14" s="34"/>
      <c r="W14" s="34"/>
      <c r="X14" s="34"/>
      <c r="Y14" s="34"/>
      <c r="Z14" s="34"/>
      <c r="AA14" s="34"/>
      <c r="AB14" s="34"/>
    </row>
    <row r="15" spans="1:28" ht="14.7" customHeight="1" x14ac:dyDescent="0.5">
      <c r="A15" s="32"/>
      <c r="D15" s="34"/>
      <c r="E15" s="34"/>
      <c r="F15" s="34"/>
      <c r="G15" s="34"/>
      <c r="H15" s="34"/>
      <c r="I15" s="34"/>
      <c r="J15" s="34"/>
      <c r="K15" s="34"/>
      <c r="L15" s="34"/>
      <c r="M15" s="34"/>
      <c r="N15" s="34"/>
      <c r="O15" s="34"/>
      <c r="P15" s="34"/>
      <c r="Q15" s="34"/>
      <c r="R15" s="34"/>
      <c r="S15" s="34"/>
      <c r="T15" s="34"/>
      <c r="U15" s="34"/>
      <c r="V15" s="34"/>
      <c r="W15" s="34"/>
      <c r="X15" s="34"/>
      <c r="Y15" s="34"/>
      <c r="Z15" s="34"/>
      <c r="AA15" s="34"/>
      <c r="AB15" s="34"/>
    </row>
    <row r="16" spans="1:28" ht="14.7" customHeight="1" x14ac:dyDescent="0.5">
      <c r="A16" s="32"/>
      <c r="D16" s="34"/>
      <c r="E16" s="34"/>
      <c r="F16" s="34"/>
      <c r="G16" s="34"/>
      <c r="H16" s="34"/>
      <c r="I16" s="34"/>
      <c r="J16" s="34"/>
      <c r="K16" s="34"/>
      <c r="L16" s="34"/>
      <c r="M16" s="34"/>
      <c r="N16" s="34"/>
      <c r="O16" s="34"/>
      <c r="P16" s="34"/>
      <c r="Q16" s="34"/>
      <c r="R16" s="34"/>
      <c r="S16" s="34"/>
      <c r="T16" s="34"/>
      <c r="U16" s="34"/>
      <c r="V16" s="34"/>
      <c r="W16" s="34"/>
      <c r="X16" s="34"/>
      <c r="Y16" s="34"/>
      <c r="Z16" s="34"/>
      <c r="AA16" s="34"/>
      <c r="AB16" s="34"/>
    </row>
    <row r="17" spans="1:28" ht="14.7" customHeight="1" x14ac:dyDescent="0.5">
      <c r="A17" s="32"/>
      <c r="D17" s="34"/>
      <c r="E17" s="34"/>
      <c r="F17" s="34"/>
      <c r="G17" s="34"/>
      <c r="H17" s="34"/>
      <c r="I17" s="34"/>
      <c r="J17" s="34"/>
      <c r="K17" s="34"/>
      <c r="L17" s="34"/>
      <c r="M17" s="34"/>
      <c r="N17" s="34"/>
      <c r="O17" s="34"/>
      <c r="P17" s="34"/>
      <c r="Q17" s="34"/>
      <c r="R17" s="34"/>
      <c r="S17" s="34"/>
      <c r="T17" s="34"/>
      <c r="U17" s="34"/>
      <c r="V17" s="34"/>
      <c r="W17" s="34"/>
      <c r="X17" s="34"/>
      <c r="Y17" s="34"/>
      <c r="Z17" s="34"/>
      <c r="AA17" s="34"/>
      <c r="AB17" s="34"/>
    </row>
    <row r="18" spans="1:28" ht="14.7" customHeight="1" x14ac:dyDescent="0.5">
      <c r="A18" s="32"/>
      <c r="D18" s="34"/>
      <c r="E18" s="34"/>
      <c r="F18" s="34"/>
      <c r="G18" s="34"/>
      <c r="H18" s="34"/>
      <c r="I18" s="34"/>
      <c r="J18" s="34"/>
      <c r="K18" s="34"/>
      <c r="L18" s="34"/>
      <c r="M18" s="34"/>
      <c r="N18" s="34"/>
      <c r="O18" s="34"/>
      <c r="P18" s="34"/>
      <c r="Q18" s="34"/>
      <c r="R18" s="34"/>
      <c r="S18" s="34"/>
      <c r="T18" s="34"/>
      <c r="U18" s="34"/>
      <c r="V18" s="34"/>
      <c r="W18" s="34"/>
      <c r="X18" s="34"/>
      <c r="Y18" s="34"/>
      <c r="Z18" s="34"/>
      <c r="AA18" s="34"/>
      <c r="AB18" s="34"/>
    </row>
    <row r="19" spans="1:28" ht="14.7" customHeight="1" x14ac:dyDescent="0.5">
      <c r="A19" s="32"/>
      <c r="D19" s="34"/>
      <c r="E19" s="34"/>
      <c r="F19" s="34"/>
      <c r="G19" s="34"/>
      <c r="H19" s="34"/>
      <c r="I19" s="34"/>
      <c r="J19" s="34"/>
      <c r="K19" s="34"/>
      <c r="L19" s="34"/>
      <c r="M19" s="34"/>
      <c r="N19" s="34"/>
      <c r="O19" s="34"/>
      <c r="P19" s="34"/>
      <c r="Q19" s="34"/>
      <c r="R19" s="34"/>
      <c r="S19" s="34"/>
      <c r="T19" s="34"/>
      <c r="U19" s="34"/>
      <c r="V19" s="34"/>
      <c r="W19" s="34"/>
      <c r="X19" s="34"/>
      <c r="Y19" s="34"/>
      <c r="Z19" s="34"/>
      <c r="AA19" s="34"/>
      <c r="AB19" s="34"/>
    </row>
    <row r="20" spans="1:28" ht="14.7" customHeight="1" x14ac:dyDescent="0.5">
      <c r="A20" s="32"/>
      <c r="D20" s="34"/>
      <c r="E20" s="34"/>
      <c r="F20" s="34"/>
      <c r="G20" s="34"/>
      <c r="H20" s="34"/>
      <c r="I20" s="34"/>
      <c r="J20" s="34"/>
      <c r="K20" s="34"/>
      <c r="L20" s="34"/>
      <c r="M20" s="34"/>
      <c r="N20" s="34"/>
      <c r="O20" s="34"/>
      <c r="P20" s="34"/>
      <c r="Q20" s="34"/>
      <c r="R20" s="34"/>
      <c r="S20" s="34"/>
      <c r="T20" s="34"/>
      <c r="U20" s="34"/>
      <c r="V20" s="34"/>
      <c r="W20" s="34"/>
      <c r="X20" s="34"/>
      <c r="Y20" s="34"/>
      <c r="Z20" s="34"/>
      <c r="AA20" s="34"/>
      <c r="AB20" s="34"/>
    </row>
    <row r="21" spans="1:28" ht="14.7" customHeight="1" x14ac:dyDescent="0.5">
      <c r="A21" s="32"/>
      <c r="D21" s="34"/>
      <c r="E21" s="34"/>
      <c r="F21" s="34"/>
      <c r="G21" s="34"/>
      <c r="H21" s="34"/>
      <c r="I21" s="34"/>
      <c r="J21" s="34"/>
      <c r="K21" s="34"/>
      <c r="L21" s="34"/>
      <c r="M21" s="34"/>
      <c r="N21" s="34"/>
      <c r="O21" s="34"/>
      <c r="P21" s="34"/>
      <c r="Q21" s="34"/>
      <c r="R21" s="34"/>
      <c r="S21" s="34"/>
      <c r="T21" s="34"/>
      <c r="U21" s="34"/>
      <c r="V21" s="34"/>
      <c r="W21" s="34"/>
      <c r="X21" s="34"/>
      <c r="Y21" s="34"/>
      <c r="Z21" s="34"/>
      <c r="AA21" s="34"/>
      <c r="AB21" s="34"/>
    </row>
    <row r="22" spans="1:28" ht="14.7" customHeight="1" x14ac:dyDescent="0.5">
      <c r="A22" s="32"/>
      <c r="D22" s="34"/>
      <c r="E22" s="34"/>
      <c r="F22" s="34"/>
      <c r="G22" s="34"/>
      <c r="H22" s="34"/>
      <c r="I22" s="34"/>
      <c r="J22" s="34"/>
      <c r="K22" s="34"/>
      <c r="L22" s="34"/>
      <c r="M22" s="34"/>
      <c r="N22" s="34"/>
      <c r="O22" s="34"/>
      <c r="P22" s="34"/>
      <c r="Q22" s="34"/>
      <c r="R22" s="34"/>
      <c r="S22" s="34"/>
      <c r="T22" s="34"/>
      <c r="U22" s="34"/>
      <c r="V22" s="34"/>
      <c r="W22" s="34"/>
      <c r="X22" s="34"/>
      <c r="Y22" s="34"/>
      <c r="Z22" s="34"/>
      <c r="AA22" s="34"/>
      <c r="AB22" s="34"/>
    </row>
    <row r="23" spans="1:28" ht="14.7" customHeight="1" x14ac:dyDescent="0.5">
      <c r="A23" s="32"/>
      <c r="D23" s="34"/>
      <c r="E23" s="34"/>
      <c r="F23" s="34"/>
      <c r="G23" s="34"/>
      <c r="H23" s="34"/>
      <c r="I23" s="34"/>
      <c r="J23" s="34"/>
      <c r="K23" s="34"/>
      <c r="L23" s="34"/>
      <c r="M23" s="34"/>
      <c r="N23" s="34"/>
      <c r="O23" s="34"/>
      <c r="P23" s="34"/>
      <c r="Q23" s="34"/>
      <c r="R23" s="34"/>
      <c r="S23" s="34"/>
      <c r="T23" s="34"/>
      <c r="U23" s="34"/>
      <c r="V23" s="34"/>
      <c r="W23" s="34"/>
      <c r="X23" s="34"/>
      <c r="Y23" s="34"/>
      <c r="Z23" s="34"/>
      <c r="AA23" s="34"/>
      <c r="AB23" s="34"/>
    </row>
    <row r="24" spans="1:28" ht="14.7" customHeight="1" x14ac:dyDescent="0.5">
      <c r="A24" s="26"/>
      <c r="D24" s="34"/>
      <c r="E24" s="34"/>
      <c r="F24" s="34"/>
      <c r="G24" s="34"/>
      <c r="H24" s="34"/>
      <c r="I24" s="34"/>
      <c r="J24" s="34"/>
      <c r="K24" s="34"/>
      <c r="L24" s="34"/>
      <c r="M24" s="34"/>
      <c r="N24" s="34"/>
      <c r="O24" s="34"/>
      <c r="P24" s="34"/>
      <c r="Q24" s="34"/>
      <c r="R24" s="34"/>
      <c r="S24" s="34"/>
      <c r="T24" s="34"/>
      <c r="U24" s="34"/>
      <c r="V24" s="34"/>
      <c r="W24" s="34"/>
      <c r="X24" s="34"/>
      <c r="Y24" s="34"/>
      <c r="Z24" s="34"/>
      <c r="AA24" s="34"/>
      <c r="AB24" s="34"/>
    </row>
    <row r="25" spans="1:28" ht="14.7" customHeight="1" x14ac:dyDescent="0.5">
      <c r="A25" s="26"/>
      <c r="D25" s="34"/>
      <c r="E25" s="34"/>
      <c r="F25" s="34"/>
      <c r="G25" s="34"/>
      <c r="H25" s="34"/>
      <c r="I25" s="34"/>
      <c r="J25" s="34"/>
      <c r="K25" s="34"/>
      <c r="L25" s="34"/>
      <c r="M25" s="34"/>
      <c r="N25" s="34"/>
      <c r="O25" s="34"/>
      <c r="P25" s="34"/>
      <c r="Q25" s="34"/>
      <c r="R25" s="34"/>
      <c r="S25" s="34"/>
      <c r="T25" s="34"/>
      <c r="U25" s="34"/>
      <c r="V25" s="34"/>
      <c r="W25" s="34"/>
      <c r="X25" s="34"/>
      <c r="Y25" s="34"/>
      <c r="Z25" s="34"/>
      <c r="AA25" s="34"/>
      <c r="AB25" s="34"/>
    </row>
    <row r="26" spans="1:28" ht="14.7" customHeight="1" x14ac:dyDescent="0.5">
      <c r="A26" s="26"/>
      <c r="D26" s="34"/>
      <c r="E26" s="34"/>
      <c r="F26" s="34"/>
      <c r="G26" s="34"/>
      <c r="H26" s="34"/>
      <c r="I26" s="34"/>
      <c r="J26" s="34"/>
      <c r="K26" s="34"/>
      <c r="L26" s="34"/>
      <c r="M26" s="34"/>
      <c r="N26" s="34"/>
      <c r="O26" s="34"/>
      <c r="P26" s="34"/>
      <c r="Q26" s="34"/>
      <c r="R26" s="34"/>
      <c r="S26" s="34"/>
      <c r="T26" s="34"/>
      <c r="U26" s="34"/>
      <c r="V26" s="34"/>
      <c r="W26" s="34"/>
      <c r="X26" s="34"/>
      <c r="Y26" s="34"/>
      <c r="Z26" s="34"/>
      <c r="AA26" s="34"/>
      <c r="AB26" s="34"/>
    </row>
    <row r="27" spans="1:28" ht="14.7" customHeight="1" x14ac:dyDescent="0.5">
      <c r="A27" s="26"/>
      <c r="D27" s="34"/>
      <c r="E27" s="34"/>
      <c r="F27" s="34"/>
      <c r="G27" s="34"/>
      <c r="H27" s="34"/>
      <c r="I27" s="34"/>
      <c r="J27" s="34"/>
      <c r="K27" s="34"/>
      <c r="L27" s="34"/>
      <c r="M27" s="34"/>
      <c r="N27" s="34"/>
      <c r="O27" s="34"/>
      <c r="P27" s="34"/>
      <c r="Q27" s="34"/>
      <c r="R27" s="34"/>
      <c r="S27" s="34"/>
      <c r="T27" s="34"/>
      <c r="U27" s="34"/>
      <c r="V27" s="34"/>
      <c r="W27" s="34"/>
      <c r="X27" s="34"/>
      <c r="Y27" s="34"/>
      <c r="Z27" s="34"/>
      <c r="AA27" s="34"/>
      <c r="AB27" s="34"/>
    </row>
    <row r="28" spans="1:28" ht="14.7" customHeight="1" x14ac:dyDescent="0.5">
      <c r="A28" s="26"/>
      <c r="D28" s="34"/>
      <c r="E28" s="34"/>
      <c r="F28" s="34"/>
      <c r="G28" s="34"/>
      <c r="H28" s="34"/>
      <c r="I28" s="34"/>
      <c r="J28" s="34"/>
      <c r="K28" s="34"/>
      <c r="L28" s="34"/>
      <c r="M28" s="34"/>
      <c r="N28" s="34"/>
      <c r="O28" s="34"/>
      <c r="P28" s="34"/>
      <c r="Q28" s="34"/>
      <c r="R28" s="34"/>
      <c r="S28" s="34"/>
      <c r="T28" s="34"/>
      <c r="U28" s="34"/>
      <c r="V28" s="34"/>
      <c r="W28" s="34"/>
      <c r="X28" s="34"/>
      <c r="Y28" s="34"/>
      <c r="Z28" s="34"/>
      <c r="AA28" s="34"/>
      <c r="AB28" s="34"/>
    </row>
    <row r="29" spans="1:28" x14ac:dyDescent="0.5">
      <c r="D29" s="34"/>
      <c r="E29" s="34"/>
      <c r="F29" s="34"/>
      <c r="G29" s="34"/>
      <c r="H29" s="34"/>
      <c r="I29" s="34"/>
      <c r="J29" s="34"/>
      <c r="K29" s="34"/>
      <c r="L29" s="34"/>
      <c r="M29" s="34"/>
      <c r="N29" s="34"/>
      <c r="O29" s="34"/>
      <c r="P29" s="34"/>
      <c r="Q29" s="34"/>
      <c r="R29" s="34"/>
      <c r="S29" s="34"/>
      <c r="T29" s="34"/>
      <c r="U29" s="34"/>
      <c r="V29" s="34"/>
      <c r="W29" s="34"/>
      <c r="X29" s="34"/>
      <c r="Y29" s="34"/>
      <c r="Z29" s="34"/>
      <c r="AA29" s="34"/>
      <c r="AB29" s="34"/>
    </row>
    <row r="30" spans="1:28" x14ac:dyDescent="0.5">
      <c r="D30" s="34"/>
      <c r="E30" s="34"/>
      <c r="F30" s="34"/>
      <c r="G30" s="34"/>
      <c r="H30" s="34"/>
      <c r="I30" s="34"/>
      <c r="J30" s="34"/>
      <c r="K30" s="34"/>
      <c r="L30" s="34"/>
      <c r="M30" s="34"/>
      <c r="N30" s="34"/>
      <c r="O30" s="34"/>
      <c r="P30" s="34"/>
      <c r="Q30" s="34"/>
      <c r="R30" s="34"/>
      <c r="S30" s="34"/>
      <c r="T30" s="34"/>
      <c r="U30" s="34"/>
      <c r="V30" s="34"/>
      <c r="W30" s="34"/>
      <c r="X30" s="34"/>
      <c r="Y30" s="34"/>
      <c r="Z30" s="34"/>
      <c r="AA30" s="34"/>
      <c r="AB30" s="34"/>
    </row>
    <row r="38" spans="4:20" x14ac:dyDescent="0.5">
      <c r="D38" s="653" t="s">
        <v>86</v>
      </c>
      <c r="E38" s="653"/>
      <c r="F38" s="653"/>
      <c r="G38" s="653"/>
      <c r="H38" s="653" t="s">
        <v>87</v>
      </c>
      <c r="I38" s="653"/>
      <c r="J38" s="653"/>
      <c r="K38" s="653"/>
      <c r="L38" s="46" t="s">
        <v>88</v>
      </c>
      <c r="M38" s="46"/>
      <c r="N38" s="653" t="s">
        <v>89</v>
      </c>
      <c r="O38" s="653"/>
      <c r="P38" s="653"/>
      <c r="Q38" s="653"/>
      <c r="R38" s="561" t="s">
        <v>90</v>
      </c>
      <c r="S38" s="563" t="s">
        <v>91</v>
      </c>
    </row>
    <row r="39" spans="4:20" ht="316.2" customHeight="1" x14ac:dyDescent="0.5">
      <c r="D39" s="651" t="s">
        <v>92</v>
      </c>
      <c r="E39" s="651"/>
      <c r="F39" s="651"/>
      <c r="G39" s="651"/>
      <c r="H39" s="652" t="s">
        <v>93</v>
      </c>
      <c r="I39" s="652"/>
      <c r="J39" s="652"/>
      <c r="K39" s="652"/>
      <c r="L39" s="37" t="s">
        <v>94</v>
      </c>
      <c r="M39" s="37"/>
      <c r="N39" s="654" t="s">
        <v>95</v>
      </c>
      <c r="O39" s="655"/>
      <c r="P39" s="655"/>
      <c r="Q39" s="656"/>
      <c r="R39" s="38" t="s">
        <v>96</v>
      </c>
      <c r="S39" s="38" t="s">
        <v>97</v>
      </c>
    </row>
    <row r="40" spans="4:20" ht="399.6" customHeight="1" x14ac:dyDescent="0.5">
      <c r="D40" s="651"/>
      <c r="E40" s="651"/>
      <c r="F40" s="651"/>
      <c r="G40" s="651"/>
      <c r="H40" s="657" t="s">
        <v>98</v>
      </c>
      <c r="I40" s="658"/>
      <c r="J40" s="658"/>
      <c r="K40" s="659"/>
      <c r="L40" s="37" t="s">
        <v>99</v>
      </c>
      <c r="M40" s="37"/>
      <c r="N40" s="41"/>
      <c r="O40" s="47"/>
      <c r="P40" s="47"/>
      <c r="Q40" s="48" t="s">
        <v>100</v>
      </c>
      <c r="R40" s="38" t="s">
        <v>101</v>
      </c>
      <c r="S40" s="38" t="s">
        <v>102</v>
      </c>
      <c r="T40" s="562"/>
    </row>
    <row r="41" spans="4:20" ht="307.2" customHeight="1" x14ac:dyDescent="0.5">
      <c r="D41" s="651"/>
      <c r="E41" s="651"/>
      <c r="F41" s="651"/>
      <c r="G41" s="651"/>
      <c r="H41" s="657" t="s">
        <v>103</v>
      </c>
      <c r="I41" s="658"/>
      <c r="J41" s="658"/>
      <c r="K41" s="659"/>
      <c r="L41" s="37" t="s">
        <v>104</v>
      </c>
      <c r="M41" s="37"/>
      <c r="N41" s="41"/>
      <c r="O41" s="47"/>
      <c r="P41" s="47"/>
      <c r="Q41" s="49" t="s">
        <v>105</v>
      </c>
      <c r="R41" s="38" t="s">
        <v>106</v>
      </c>
      <c r="S41" s="38" t="s">
        <v>107</v>
      </c>
      <c r="T41" s="562"/>
    </row>
    <row r="42" spans="4:20" ht="337.95" customHeight="1" x14ac:dyDescent="0.5">
      <c r="D42" s="651"/>
      <c r="E42" s="651"/>
      <c r="F42" s="651"/>
      <c r="G42" s="651"/>
      <c r="H42" s="660" t="s">
        <v>108</v>
      </c>
      <c r="I42" s="660"/>
      <c r="J42" s="660"/>
      <c r="K42" s="660"/>
      <c r="L42" s="50" t="s">
        <v>109</v>
      </c>
      <c r="M42" s="50"/>
      <c r="N42" s="41"/>
      <c r="O42" s="47"/>
      <c r="P42" s="47"/>
      <c r="Q42" s="51" t="s">
        <v>110</v>
      </c>
      <c r="R42" s="38" t="s">
        <v>111</v>
      </c>
      <c r="S42" s="38" t="s">
        <v>112</v>
      </c>
      <c r="T42" s="20"/>
    </row>
    <row r="43" spans="4:20" ht="286.2" customHeight="1" x14ac:dyDescent="0.5">
      <c r="D43" s="651" t="s">
        <v>113</v>
      </c>
      <c r="E43" s="651"/>
      <c r="F43" s="651"/>
      <c r="G43" s="651"/>
      <c r="H43" s="652" t="s">
        <v>114</v>
      </c>
      <c r="I43" s="652"/>
      <c r="J43" s="652"/>
      <c r="K43" s="652"/>
      <c r="L43" s="38" t="s">
        <v>115</v>
      </c>
      <c r="M43" s="52"/>
      <c r="N43" s="52"/>
      <c r="O43" s="52"/>
      <c r="P43" s="52"/>
      <c r="Q43" s="38" t="s">
        <v>116</v>
      </c>
      <c r="R43" s="38" t="s">
        <v>117</v>
      </c>
      <c r="S43" s="38" t="s">
        <v>118</v>
      </c>
    </row>
    <row r="44" spans="4:20" ht="396" customHeight="1" x14ac:dyDescent="0.5">
      <c r="D44" s="651"/>
      <c r="E44" s="651"/>
      <c r="F44" s="651"/>
      <c r="G44" s="651"/>
      <c r="H44" s="652" t="s">
        <v>119</v>
      </c>
      <c r="I44" s="652"/>
      <c r="J44" s="652"/>
      <c r="K44" s="652"/>
      <c r="L44" s="38" t="s">
        <v>120</v>
      </c>
      <c r="M44" s="53"/>
      <c r="N44" s="53"/>
      <c r="O44" s="53"/>
      <c r="P44" s="53"/>
      <c r="Q44" s="38" t="s">
        <v>121</v>
      </c>
      <c r="R44" s="38" t="s">
        <v>122</v>
      </c>
      <c r="S44" s="38" t="s">
        <v>123</v>
      </c>
    </row>
    <row r="45" spans="4:20" ht="309" customHeight="1" x14ac:dyDescent="0.5">
      <c r="D45" s="651" t="s">
        <v>124</v>
      </c>
      <c r="E45" s="651"/>
      <c r="F45" s="651"/>
      <c r="G45" s="651"/>
      <c r="H45" s="652" t="s">
        <v>125</v>
      </c>
      <c r="I45" s="652"/>
      <c r="J45" s="652"/>
      <c r="K45" s="652"/>
      <c r="L45" s="38" t="s">
        <v>126</v>
      </c>
      <c r="M45" s="53"/>
      <c r="N45" s="53"/>
      <c r="O45" s="53"/>
      <c r="P45" s="53"/>
      <c r="Q45" s="38" t="s">
        <v>127</v>
      </c>
      <c r="R45" s="38" t="s">
        <v>128</v>
      </c>
      <c r="S45" s="38" t="s">
        <v>129</v>
      </c>
    </row>
    <row r="46" spans="4:20" ht="223.2" customHeight="1" x14ac:dyDescent="0.5">
      <c r="D46" s="651"/>
      <c r="E46" s="651"/>
      <c r="F46" s="651"/>
      <c r="G46" s="651"/>
      <c r="H46" s="652" t="s">
        <v>130</v>
      </c>
      <c r="I46" s="652"/>
      <c r="J46" s="652"/>
      <c r="K46" s="652"/>
      <c r="L46" s="38" t="s">
        <v>131</v>
      </c>
      <c r="M46" s="53"/>
      <c r="N46" s="53"/>
      <c r="O46" s="53"/>
      <c r="P46" s="53"/>
      <c r="Q46" s="38" t="s">
        <v>132</v>
      </c>
      <c r="R46" s="38" t="s">
        <v>133</v>
      </c>
      <c r="S46" s="38" t="s">
        <v>134</v>
      </c>
    </row>
    <row r="47" spans="4:20" ht="269.39999999999998" customHeight="1" x14ac:dyDescent="0.5">
      <c r="D47" s="651" t="s">
        <v>135</v>
      </c>
      <c r="E47" s="651"/>
      <c r="F47" s="651"/>
      <c r="G47" s="651"/>
      <c r="H47" s="650" t="s">
        <v>136</v>
      </c>
      <c r="I47" s="650"/>
      <c r="J47" s="650"/>
      <c r="K47" s="650"/>
      <c r="L47" s="38" t="s">
        <v>137</v>
      </c>
      <c r="M47" s="53"/>
      <c r="N47" s="53"/>
      <c r="O47" s="53"/>
      <c r="P47" s="53"/>
      <c r="Q47" s="38" t="s">
        <v>138</v>
      </c>
      <c r="R47" s="38" t="s">
        <v>139</v>
      </c>
      <c r="S47" s="38" t="s">
        <v>140</v>
      </c>
    </row>
    <row r="48" spans="4:20" ht="325.2" customHeight="1" x14ac:dyDescent="0.5">
      <c r="D48" s="651"/>
      <c r="E48" s="651"/>
      <c r="F48" s="651"/>
      <c r="G48" s="651"/>
      <c r="H48" s="650" t="s">
        <v>141</v>
      </c>
      <c r="I48" s="650"/>
      <c r="J48" s="650"/>
      <c r="K48" s="650"/>
      <c r="L48" s="38" t="s">
        <v>142</v>
      </c>
      <c r="M48" s="53"/>
      <c r="N48" s="53"/>
      <c r="O48" s="53"/>
      <c r="P48" s="53"/>
      <c r="Q48" s="38" t="s">
        <v>143</v>
      </c>
      <c r="R48" s="38" t="s">
        <v>144</v>
      </c>
      <c r="S48" s="38" t="s">
        <v>145</v>
      </c>
    </row>
  </sheetData>
  <sheetProtection algorithmName="SHA-512" hashValue="efZ2JN1NC12h+hdeQEDYvJRdhEPkmFYh1ehpMSOsR8lffOynwYC0iE9dxV8WeEnbtQEG59m+q4ZjJj1YDwjdmg==" saltValue="GL7cyEFCSbTTzcZamhFF0w==" spinCount="100000" sheet="1" objects="1" scenarios="1"/>
  <mergeCells count="19">
    <mergeCell ref="D2:H2"/>
    <mergeCell ref="N38:Q38"/>
    <mergeCell ref="D39:G42"/>
    <mergeCell ref="H39:K39"/>
    <mergeCell ref="N39:Q39"/>
    <mergeCell ref="H40:K40"/>
    <mergeCell ref="H41:K41"/>
    <mergeCell ref="H42:K42"/>
    <mergeCell ref="D38:G38"/>
    <mergeCell ref="H38:K38"/>
    <mergeCell ref="H47:K47"/>
    <mergeCell ref="H48:K48"/>
    <mergeCell ref="D47:G48"/>
    <mergeCell ref="H43:K43"/>
    <mergeCell ref="H44:K44"/>
    <mergeCell ref="H45:K45"/>
    <mergeCell ref="H46:K46"/>
    <mergeCell ref="D43:G44"/>
    <mergeCell ref="D45:G46"/>
  </mergeCells>
  <pageMargins left="0.511811024" right="0.511811024" top="0.78740157499999996" bottom="0.78740157499999996" header="0.31496062000000002" footer="0.31496062000000002"/>
  <pageSetup paperSize="9" orientation="portrait" horizontalDpi="1200" verticalDpi="1200" r:id="rId1"/>
  <headerFooter>
    <oddFooter>&amp;L_x000D_&amp;1#&amp;"Calibri"&amp;10&amp;K000000 Público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33AA2-0915-4670-BF5F-B437FF66D939}">
  <dimension ref="A1:P325"/>
  <sheetViews>
    <sheetView showGridLines="0" zoomScale="73" zoomScaleNormal="73" zoomScaleSheetLayoutView="90" workbookViewId="0">
      <selection activeCell="C2" sqref="C2:J2"/>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11.33203125" style="113" customWidth="1"/>
    <col min="5" max="5" width="31.88671875" style="123" customWidth="1"/>
    <col min="6" max="6" width="16.6640625" style="115" customWidth="1"/>
    <col min="7" max="7" width="18.88671875" style="124" customWidth="1"/>
    <col min="8" max="8" width="18.88671875" style="115" customWidth="1"/>
    <col min="9" max="9" width="11.6640625" style="56" customWidth="1"/>
    <col min="10" max="10" width="63.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16" s="70" customFormat="1" ht="34.200000000000003" customHeight="1" x14ac:dyDescent="0.4">
      <c r="A1" s="59"/>
      <c r="B1" s="60"/>
      <c r="C1" s="61"/>
      <c r="D1" s="62" t="s">
        <v>146</v>
      </c>
      <c r="E1" s="63" t="s">
        <v>147</v>
      </c>
      <c r="F1" s="64">
        <v>2022</v>
      </c>
      <c r="G1" s="64">
        <v>2023</v>
      </c>
      <c r="H1" s="64">
        <v>2024</v>
      </c>
      <c r="I1" s="65" t="s">
        <v>148</v>
      </c>
      <c r="J1" s="66" t="s">
        <v>149</v>
      </c>
      <c r="K1" s="666"/>
      <c r="L1" s="666"/>
      <c r="M1" s="667"/>
      <c r="N1" s="69"/>
      <c r="O1" s="68"/>
      <c r="P1" s="68"/>
    </row>
    <row r="2" spans="1:16" s="70" customFormat="1" ht="384.6" customHeight="1" x14ac:dyDescent="0.4">
      <c r="A2" s="59"/>
      <c r="B2" s="60"/>
      <c r="C2" s="669" t="s">
        <v>150</v>
      </c>
      <c r="D2" s="670"/>
      <c r="E2" s="670"/>
      <c r="F2" s="670"/>
      <c r="G2" s="670"/>
      <c r="H2" s="670"/>
      <c r="I2" s="670"/>
      <c r="J2" s="670"/>
      <c r="K2" s="666"/>
      <c r="L2" s="666"/>
      <c r="M2" s="667"/>
      <c r="N2" s="69"/>
      <c r="O2" s="68"/>
      <c r="P2" s="68"/>
    </row>
    <row r="3" spans="1:16" s="70" customFormat="1" ht="30" customHeight="1" x14ac:dyDescent="0.4">
      <c r="A3" s="59"/>
      <c r="B3" s="60"/>
      <c r="C3" s="71"/>
      <c r="D3" s="72" t="s">
        <v>151</v>
      </c>
      <c r="E3" s="73"/>
      <c r="F3" s="74"/>
      <c r="G3" s="74"/>
      <c r="H3" s="74"/>
      <c r="I3" s="75"/>
      <c r="J3" s="76"/>
      <c r="K3" s="666"/>
      <c r="L3" s="666"/>
      <c r="M3" s="667"/>
      <c r="N3" s="69"/>
      <c r="O3" s="68"/>
      <c r="P3" s="68"/>
    </row>
    <row r="4" spans="1:16" s="70" customFormat="1" ht="30" customHeight="1" x14ac:dyDescent="0.4">
      <c r="A4" s="77"/>
      <c r="B4" s="60"/>
      <c r="C4" s="69"/>
      <c r="D4" s="78" t="s">
        <v>152</v>
      </c>
      <c r="E4" s="78"/>
      <c r="F4" s="79"/>
      <c r="G4" s="79"/>
      <c r="H4" s="675"/>
      <c r="I4" s="675"/>
      <c r="J4" s="675"/>
      <c r="K4" s="666"/>
      <c r="L4" s="666"/>
      <c r="M4" s="667"/>
      <c r="N4" s="69"/>
      <c r="O4" s="68"/>
      <c r="P4" s="68"/>
    </row>
    <row r="5" spans="1:16" s="70" customFormat="1" ht="30" customHeight="1" x14ac:dyDescent="0.4">
      <c r="A5" s="80"/>
      <c r="B5" s="60"/>
      <c r="C5" s="69"/>
      <c r="D5" s="81" t="s">
        <v>153</v>
      </c>
      <c r="E5" s="82" t="s">
        <v>154</v>
      </c>
      <c r="F5" s="83">
        <v>25</v>
      </c>
      <c r="G5" s="83">
        <v>26</v>
      </c>
      <c r="H5" s="83">
        <v>38</v>
      </c>
      <c r="I5" s="84">
        <f>((H5-G5)/G5)</f>
        <v>0.46153846153846156</v>
      </c>
      <c r="J5" s="81"/>
      <c r="K5" s="666"/>
      <c r="L5" s="666"/>
      <c r="M5" s="667"/>
      <c r="N5" s="69"/>
      <c r="O5" s="68"/>
      <c r="P5" s="68"/>
    </row>
    <row r="6" spans="1:16" s="70" customFormat="1" ht="30" customHeight="1" x14ac:dyDescent="0.4">
      <c r="A6" s="80"/>
      <c r="B6" s="60"/>
      <c r="C6" s="69"/>
      <c r="D6" s="81" t="s">
        <v>153</v>
      </c>
      <c r="E6" s="82" t="s">
        <v>155</v>
      </c>
      <c r="F6" s="83">
        <v>4</v>
      </c>
      <c r="G6" s="83">
        <v>4</v>
      </c>
      <c r="H6" s="83">
        <v>5</v>
      </c>
      <c r="I6" s="85">
        <f t="shared" ref="I6:I26" si="0">((H6-G6)/G6)</f>
        <v>0.25</v>
      </c>
      <c r="J6" s="81"/>
      <c r="K6" s="666"/>
      <c r="L6" s="666"/>
      <c r="M6" s="667"/>
      <c r="N6" s="69"/>
      <c r="O6" s="68"/>
      <c r="P6" s="68"/>
    </row>
    <row r="7" spans="1:16" s="70" customFormat="1" ht="30" customHeight="1" x14ac:dyDescent="0.4">
      <c r="A7" s="80"/>
      <c r="B7" s="60"/>
      <c r="C7" s="69"/>
      <c r="D7" s="81" t="s">
        <v>153</v>
      </c>
      <c r="E7" s="82" t="s">
        <v>156</v>
      </c>
      <c r="F7" s="83">
        <v>3</v>
      </c>
      <c r="G7" s="83">
        <v>3</v>
      </c>
      <c r="H7" s="83">
        <v>3</v>
      </c>
      <c r="I7" s="85">
        <f t="shared" si="0"/>
        <v>0</v>
      </c>
      <c r="J7" s="81"/>
      <c r="K7" s="666"/>
      <c r="L7" s="666"/>
      <c r="M7" s="667"/>
      <c r="N7" s="69"/>
      <c r="O7" s="68"/>
      <c r="P7" s="68"/>
    </row>
    <row r="8" spans="1:16" s="70" customFormat="1" ht="30" customHeight="1" x14ac:dyDescent="0.4">
      <c r="A8" s="80"/>
      <c r="B8" s="60"/>
      <c r="C8" s="69"/>
      <c r="D8" s="81" t="s">
        <v>153</v>
      </c>
      <c r="E8" s="82" t="s">
        <v>157</v>
      </c>
      <c r="F8" s="83">
        <v>14</v>
      </c>
      <c r="G8" s="83">
        <v>14</v>
      </c>
      <c r="H8" s="83">
        <v>23</v>
      </c>
      <c r="I8" s="85">
        <f>((H8-G8)/G8)</f>
        <v>0.6428571428571429</v>
      </c>
      <c r="J8" s="81"/>
      <c r="K8" s="666"/>
      <c r="L8" s="666"/>
      <c r="M8" s="667"/>
      <c r="N8" s="69"/>
      <c r="O8" s="68"/>
      <c r="P8" s="68"/>
    </row>
    <row r="9" spans="1:16" s="70" customFormat="1" ht="30" customHeight="1" x14ac:dyDescent="0.4">
      <c r="A9" s="80"/>
      <c r="B9" s="60"/>
      <c r="C9" s="69"/>
      <c r="D9" s="81" t="s">
        <v>153</v>
      </c>
      <c r="E9" s="82" t="s">
        <v>158</v>
      </c>
      <c r="F9" s="83">
        <v>12</v>
      </c>
      <c r="G9" s="83">
        <v>16</v>
      </c>
      <c r="H9" s="83">
        <v>17</v>
      </c>
      <c r="I9" s="85">
        <f>((H9-G9)/G9)</f>
        <v>6.25E-2</v>
      </c>
      <c r="J9" s="81"/>
      <c r="K9" s="666"/>
      <c r="L9" s="666"/>
      <c r="M9" s="667"/>
      <c r="N9" s="69"/>
      <c r="O9" s="68"/>
      <c r="P9" s="68"/>
    </row>
    <row r="10" spans="1:16" s="70" customFormat="1" ht="30" customHeight="1" x14ac:dyDescent="0.4">
      <c r="A10" s="80"/>
      <c r="B10" s="60"/>
      <c r="C10" s="69"/>
      <c r="D10" s="86" t="s">
        <v>153</v>
      </c>
      <c r="E10" s="87" t="s">
        <v>159</v>
      </c>
      <c r="F10" s="88">
        <v>1223.7</v>
      </c>
      <c r="G10" s="88">
        <v>1290.3</v>
      </c>
      <c r="H10" s="88">
        <v>1502.8</v>
      </c>
      <c r="I10" s="85">
        <f t="shared" si="0"/>
        <v>0.16469038208168643</v>
      </c>
      <c r="J10" s="86"/>
      <c r="K10" s="666"/>
      <c r="L10" s="666"/>
      <c r="M10" s="667"/>
      <c r="N10" s="69"/>
      <c r="O10" s="68"/>
      <c r="P10" s="68"/>
    </row>
    <row r="11" spans="1:16" s="70" customFormat="1" ht="90" customHeight="1" x14ac:dyDescent="0.4">
      <c r="A11" s="80"/>
      <c r="B11" s="60"/>
      <c r="C11" s="671" t="s">
        <v>160</v>
      </c>
      <c r="D11" s="672"/>
      <c r="E11" s="672"/>
      <c r="F11" s="672"/>
      <c r="G11" s="672"/>
      <c r="H11" s="672"/>
      <c r="I11" s="672"/>
      <c r="J11" s="672"/>
      <c r="K11" s="67"/>
      <c r="L11" s="67"/>
      <c r="M11" s="68"/>
      <c r="N11" s="69"/>
      <c r="O11" s="68"/>
      <c r="P11" s="68"/>
    </row>
    <row r="12" spans="1:16" s="70" customFormat="1" ht="31.95" customHeight="1" x14ac:dyDescent="0.4">
      <c r="A12" s="80"/>
      <c r="B12" s="60"/>
      <c r="C12" s="71"/>
      <c r="D12" s="72" t="s">
        <v>161</v>
      </c>
      <c r="E12" s="89"/>
      <c r="F12" s="90"/>
      <c r="G12" s="90"/>
      <c r="H12" s="91"/>
      <c r="I12" s="92"/>
      <c r="J12" s="93"/>
      <c r="K12" s="666"/>
      <c r="L12" s="67"/>
      <c r="M12" s="667"/>
      <c r="N12" s="69"/>
      <c r="O12" s="68"/>
      <c r="P12" s="68"/>
    </row>
    <row r="13" spans="1:16" s="70" customFormat="1" ht="33" customHeight="1" x14ac:dyDescent="0.4">
      <c r="A13" s="80"/>
      <c r="B13" s="60"/>
      <c r="C13" s="69"/>
      <c r="D13" s="94" t="s">
        <v>162</v>
      </c>
      <c r="E13" s="95" t="s">
        <v>163</v>
      </c>
      <c r="F13" s="96">
        <f>SUM(F14:F19)</f>
        <v>1461788.37</v>
      </c>
      <c r="G13" s="96">
        <f>SUM(G14:G19)</f>
        <v>1714667.3800000001</v>
      </c>
      <c r="H13" s="96">
        <f>SUM(H14:H19)</f>
        <v>2041965.74</v>
      </c>
      <c r="I13" s="84">
        <f t="shared" si="0"/>
        <v>0.19088154578411579</v>
      </c>
      <c r="J13" s="668" t="s">
        <v>164</v>
      </c>
      <c r="K13" s="666"/>
      <c r="L13" s="67"/>
      <c r="M13" s="667"/>
      <c r="N13" s="69"/>
      <c r="O13" s="68"/>
      <c r="P13" s="68"/>
    </row>
    <row r="14" spans="1:16" s="70" customFormat="1" ht="28.95" customHeight="1" x14ac:dyDescent="0.4">
      <c r="A14" s="80"/>
      <c r="B14" s="60"/>
      <c r="C14" s="69"/>
      <c r="D14" s="81" t="s">
        <v>162</v>
      </c>
      <c r="E14" s="82" t="s">
        <v>165</v>
      </c>
      <c r="F14" s="97">
        <v>764891.37</v>
      </c>
      <c r="G14" s="97">
        <v>847914.42</v>
      </c>
      <c r="H14" s="97">
        <v>977111.01</v>
      </c>
      <c r="I14" s="85">
        <f t="shared" si="0"/>
        <v>0.15236984647577989</v>
      </c>
      <c r="J14" s="668"/>
      <c r="K14" s="666"/>
      <c r="L14" s="67"/>
      <c r="M14" s="667"/>
      <c r="N14" s="69"/>
      <c r="O14" s="68"/>
      <c r="P14" s="68"/>
    </row>
    <row r="15" spans="1:16" s="70" customFormat="1" ht="30" customHeight="1" x14ac:dyDescent="0.4">
      <c r="A15" s="80"/>
      <c r="B15" s="60"/>
      <c r="C15" s="69"/>
      <c r="D15" s="81" t="s">
        <v>162</v>
      </c>
      <c r="E15" s="82" t="s">
        <v>166</v>
      </c>
      <c r="F15" s="97" t="s">
        <v>167</v>
      </c>
      <c r="G15" s="97">
        <v>21910.52</v>
      </c>
      <c r="H15" s="97">
        <v>74606.2</v>
      </c>
      <c r="I15" s="85">
        <f t="shared" si="0"/>
        <v>2.4050401359712135</v>
      </c>
      <c r="J15" s="668"/>
      <c r="K15" s="666"/>
      <c r="L15" s="67"/>
      <c r="M15" s="667"/>
      <c r="N15" s="69"/>
      <c r="O15" s="68"/>
      <c r="P15" s="68"/>
    </row>
    <row r="16" spans="1:16" s="70" customFormat="1" ht="30" customHeight="1" x14ac:dyDescent="0.4">
      <c r="A16" s="80"/>
      <c r="B16" s="60"/>
      <c r="C16" s="69"/>
      <c r="D16" s="81" t="s">
        <v>162</v>
      </c>
      <c r="E16" s="82" t="s">
        <v>168</v>
      </c>
      <c r="F16" s="97">
        <v>215066.36</v>
      </c>
      <c r="G16" s="97">
        <v>261213.67</v>
      </c>
      <c r="H16" s="97">
        <v>406258.77</v>
      </c>
      <c r="I16" s="85">
        <f t="shared" si="0"/>
        <v>0.55527377261687716</v>
      </c>
      <c r="J16" s="668"/>
      <c r="K16" s="666"/>
      <c r="L16" s="67"/>
      <c r="M16" s="667"/>
      <c r="N16" s="69"/>
      <c r="O16" s="68"/>
      <c r="P16" s="68"/>
    </row>
    <row r="17" spans="1:16" s="70" customFormat="1" ht="30" customHeight="1" x14ac:dyDescent="0.4">
      <c r="A17" s="80"/>
      <c r="B17" s="60"/>
      <c r="C17" s="69"/>
      <c r="D17" s="81" t="s">
        <v>162</v>
      </c>
      <c r="E17" s="82" t="s">
        <v>169</v>
      </c>
      <c r="F17" s="97">
        <v>65892.240000000005</v>
      </c>
      <c r="G17" s="97">
        <v>78651.039999999994</v>
      </c>
      <c r="H17" s="97">
        <v>102654.06</v>
      </c>
      <c r="I17" s="85">
        <f t="shared" si="0"/>
        <v>0.30518375853644153</v>
      </c>
      <c r="J17" s="668"/>
      <c r="K17" s="666"/>
      <c r="L17" s="67"/>
      <c r="M17" s="667"/>
      <c r="N17" s="69"/>
      <c r="O17" s="68"/>
      <c r="P17" s="68"/>
    </row>
    <row r="18" spans="1:16" s="70" customFormat="1" ht="30" customHeight="1" x14ac:dyDescent="0.4">
      <c r="A18" s="80"/>
      <c r="B18" s="60"/>
      <c r="C18" s="69"/>
      <c r="D18" s="81" t="s">
        <v>162</v>
      </c>
      <c r="E18" s="82" t="s">
        <v>170</v>
      </c>
      <c r="F18" s="97">
        <v>276260.55</v>
      </c>
      <c r="G18" s="97">
        <v>316280.71000000002</v>
      </c>
      <c r="H18" s="97">
        <v>314903.05</v>
      </c>
      <c r="I18" s="85">
        <f t="shared" si="0"/>
        <v>-4.35581417532556E-3</v>
      </c>
      <c r="J18" s="668"/>
      <c r="K18" s="666"/>
      <c r="L18" s="67"/>
      <c r="M18" s="667"/>
      <c r="N18" s="69"/>
      <c r="O18" s="68"/>
      <c r="P18" s="68"/>
    </row>
    <row r="19" spans="1:16" s="70" customFormat="1" ht="30" customHeight="1" x14ac:dyDescent="0.4">
      <c r="A19" s="80"/>
      <c r="B19" s="60"/>
      <c r="C19" s="69"/>
      <c r="D19" s="86" t="s">
        <v>162</v>
      </c>
      <c r="E19" s="87" t="s">
        <v>171</v>
      </c>
      <c r="F19" s="88">
        <v>139677.85</v>
      </c>
      <c r="G19" s="88">
        <v>188697.02</v>
      </c>
      <c r="H19" s="88">
        <v>166432.65</v>
      </c>
      <c r="I19" s="98">
        <f t="shared" si="0"/>
        <v>-0.11799004562976138</v>
      </c>
      <c r="J19" s="668"/>
      <c r="K19" s="666"/>
      <c r="L19" s="67"/>
      <c r="M19" s="667"/>
      <c r="N19" s="69"/>
      <c r="O19" s="68"/>
      <c r="P19" s="68"/>
    </row>
    <row r="20" spans="1:16" s="70" customFormat="1" ht="30" customHeight="1" x14ac:dyDescent="0.4">
      <c r="A20" s="80"/>
      <c r="B20" s="60"/>
      <c r="C20" s="71"/>
      <c r="D20" s="72" t="s">
        <v>172</v>
      </c>
      <c r="E20" s="72"/>
      <c r="F20" s="99"/>
      <c r="G20" s="99"/>
      <c r="H20" s="100"/>
      <c r="I20" s="101"/>
      <c r="J20" s="93"/>
      <c r="K20" s="666"/>
      <c r="L20" s="67"/>
      <c r="M20" s="667"/>
      <c r="N20" s="69"/>
      <c r="O20" s="68"/>
      <c r="P20" s="68"/>
    </row>
    <row r="21" spans="1:16" s="70" customFormat="1" ht="30" customHeight="1" x14ac:dyDescent="0.4">
      <c r="A21" s="80"/>
      <c r="B21" s="60"/>
      <c r="C21" s="102"/>
      <c r="D21" s="102" t="s">
        <v>173</v>
      </c>
      <c r="E21" s="102"/>
      <c r="F21" s="102"/>
      <c r="G21" s="102"/>
      <c r="H21" s="102"/>
      <c r="I21" s="102"/>
      <c r="J21" s="102"/>
      <c r="K21" s="666"/>
      <c r="L21" s="67"/>
      <c r="M21" s="667"/>
      <c r="N21" s="69"/>
      <c r="O21" s="68"/>
      <c r="P21" s="68"/>
    </row>
    <row r="22" spans="1:16" s="70" customFormat="1" ht="30" customHeight="1" x14ac:dyDescent="0.4">
      <c r="A22" s="103"/>
      <c r="B22" s="60"/>
      <c r="C22" s="69"/>
      <c r="D22" s="318" t="s">
        <v>174</v>
      </c>
      <c r="E22" s="319" t="s">
        <v>175</v>
      </c>
      <c r="F22" s="320" t="s">
        <v>167</v>
      </c>
      <c r="G22" s="321">
        <f>SUM(G23:G26)</f>
        <v>3876708</v>
      </c>
      <c r="H22" s="321">
        <f>SUM(H23:H26)</f>
        <v>4417489</v>
      </c>
      <c r="I22" s="84">
        <f>((H22-G22)/G22)</f>
        <v>0.13949490134413012</v>
      </c>
      <c r="J22" s="104"/>
      <c r="K22" s="666"/>
      <c r="L22" s="67"/>
      <c r="M22" s="667"/>
      <c r="N22" s="69"/>
      <c r="O22" s="68"/>
      <c r="P22" s="68"/>
    </row>
    <row r="23" spans="1:16" s="70" customFormat="1" ht="30" customHeight="1" x14ac:dyDescent="0.4">
      <c r="A23" s="103"/>
      <c r="B23" s="60"/>
      <c r="C23" s="69"/>
      <c r="D23" s="221" t="s">
        <v>174</v>
      </c>
      <c r="E23" s="305" t="s">
        <v>176</v>
      </c>
      <c r="F23" s="322" t="s">
        <v>167</v>
      </c>
      <c r="G23" s="323">
        <v>1239433</v>
      </c>
      <c r="H23" s="323">
        <v>1285447</v>
      </c>
      <c r="I23" s="85">
        <f>((H23-G23)/G23)</f>
        <v>3.7125040240174337E-2</v>
      </c>
      <c r="J23" s="81"/>
      <c r="K23" s="666"/>
      <c r="L23" s="67"/>
      <c r="M23" s="667"/>
      <c r="N23" s="69"/>
      <c r="O23" s="68"/>
      <c r="P23" s="68"/>
    </row>
    <row r="24" spans="1:16" s="70" customFormat="1" ht="30" customHeight="1" x14ac:dyDescent="0.4">
      <c r="A24" s="39"/>
      <c r="B24" s="60"/>
      <c r="C24" s="69"/>
      <c r="D24" s="221" t="s">
        <v>174</v>
      </c>
      <c r="E24" s="305" t="s">
        <v>177</v>
      </c>
      <c r="F24" s="322" t="s">
        <v>167</v>
      </c>
      <c r="G24" s="323">
        <v>1638305</v>
      </c>
      <c r="H24" s="324">
        <v>1900807</v>
      </c>
      <c r="I24" s="85">
        <f>((H24-G24)/G24)</f>
        <v>0.16022779641153509</v>
      </c>
      <c r="J24" s="81"/>
      <c r="K24" s="666"/>
      <c r="L24" s="67"/>
      <c r="M24" s="667"/>
      <c r="N24" s="69"/>
      <c r="O24" s="68"/>
      <c r="P24" s="68"/>
    </row>
    <row r="25" spans="1:16" s="70" customFormat="1" ht="30" customHeight="1" x14ac:dyDescent="0.4">
      <c r="A25" s="39"/>
      <c r="B25" s="60"/>
      <c r="C25" s="69"/>
      <c r="D25" s="221" t="s">
        <v>174</v>
      </c>
      <c r="E25" s="305" t="s">
        <v>178</v>
      </c>
      <c r="F25" s="322" t="s">
        <v>167</v>
      </c>
      <c r="G25" s="323">
        <v>829200</v>
      </c>
      <c r="H25" s="323">
        <v>952859</v>
      </c>
      <c r="I25" s="85">
        <f>((H25-G25)/G25)</f>
        <v>0.1491304872165943</v>
      </c>
      <c r="J25" s="81"/>
      <c r="K25" s="666"/>
      <c r="L25" s="67"/>
      <c r="M25" s="667"/>
      <c r="N25" s="69"/>
      <c r="O25" s="68"/>
      <c r="P25" s="68"/>
    </row>
    <row r="26" spans="1:16" s="70" customFormat="1" ht="30" customHeight="1" x14ac:dyDescent="0.4">
      <c r="A26" s="39"/>
      <c r="B26" s="60"/>
      <c r="C26" s="69"/>
      <c r="D26" s="221" t="s">
        <v>174</v>
      </c>
      <c r="E26" s="305" t="s">
        <v>179</v>
      </c>
      <c r="F26" s="322" t="s">
        <v>167</v>
      </c>
      <c r="G26" s="323">
        <v>169770</v>
      </c>
      <c r="H26" s="323">
        <v>278376</v>
      </c>
      <c r="I26" s="98">
        <f t="shared" si="0"/>
        <v>0.63972433292101083</v>
      </c>
      <c r="J26" s="81"/>
      <c r="K26" s="666"/>
      <c r="L26" s="67"/>
      <c r="M26" s="667"/>
      <c r="N26" s="69"/>
      <c r="O26" s="68"/>
      <c r="P26" s="68"/>
    </row>
    <row r="27" spans="1:16" s="70" customFormat="1" ht="30" customHeight="1" x14ac:dyDescent="0.4">
      <c r="A27" s="80"/>
      <c r="B27" s="60"/>
      <c r="C27" s="102"/>
      <c r="D27" s="102" t="s">
        <v>180</v>
      </c>
      <c r="E27" s="102"/>
      <c r="F27" s="102"/>
      <c r="G27" s="102"/>
      <c r="H27" s="102"/>
      <c r="I27" s="102"/>
      <c r="J27" s="102"/>
      <c r="K27" s="67"/>
      <c r="L27" s="67"/>
      <c r="M27" s="68"/>
      <c r="N27" s="69"/>
      <c r="O27" s="68"/>
      <c r="P27" s="68"/>
    </row>
    <row r="28" spans="1:16" s="70" customFormat="1" ht="30" customHeight="1" x14ac:dyDescent="0.4">
      <c r="A28" s="103"/>
      <c r="B28" s="60"/>
      <c r="C28" s="69"/>
      <c r="D28" s="318" t="s">
        <v>174</v>
      </c>
      <c r="E28" s="319" t="s">
        <v>175</v>
      </c>
      <c r="F28" s="320" t="s">
        <v>167</v>
      </c>
      <c r="G28" s="321">
        <f>SUM(G29:G29)</f>
        <v>3920338</v>
      </c>
      <c r="H28" s="321">
        <f>SUM(H29:H29)</f>
        <v>3670000</v>
      </c>
      <c r="I28" s="84">
        <f>((H28-G28)/G28)</f>
        <v>-6.3856228723135608E-2</v>
      </c>
      <c r="J28" s="104"/>
      <c r="K28" s="67"/>
      <c r="L28" s="67"/>
      <c r="M28" s="68"/>
      <c r="N28" s="69"/>
      <c r="O28" s="68"/>
      <c r="P28" s="68"/>
    </row>
    <row r="29" spans="1:16" s="70" customFormat="1" ht="30" customHeight="1" x14ac:dyDescent="0.4">
      <c r="A29" s="39"/>
      <c r="B29" s="60"/>
      <c r="C29" s="69"/>
      <c r="D29" s="221" t="s">
        <v>174</v>
      </c>
      <c r="E29" s="305" t="s">
        <v>177</v>
      </c>
      <c r="F29" s="322" t="s">
        <v>167</v>
      </c>
      <c r="G29" s="323">
        <v>3920338</v>
      </c>
      <c r="H29" s="324">
        <v>3670000</v>
      </c>
      <c r="I29" s="85">
        <f>((H29-G29)/G29)</f>
        <v>-6.3856228723135608E-2</v>
      </c>
      <c r="J29" s="81" t="s">
        <v>181</v>
      </c>
      <c r="K29" s="67"/>
      <c r="L29" s="67"/>
      <c r="M29" s="68"/>
      <c r="N29" s="69"/>
      <c r="O29" s="68"/>
      <c r="P29" s="68"/>
    </row>
    <row r="30" spans="1:16" s="70" customFormat="1" ht="30" customHeight="1" x14ac:dyDescent="0.4">
      <c r="A30" s="39"/>
      <c r="B30" s="60"/>
      <c r="C30" s="105"/>
      <c r="D30" s="72" t="s">
        <v>182</v>
      </c>
      <c r="E30" s="71"/>
      <c r="F30" s="99"/>
      <c r="G30" s="99"/>
      <c r="H30" s="100"/>
      <c r="I30" s="589"/>
      <c r="J30" s="106"/>
      <c r="K30" s="666"/>
      <c r="L30" s="67"/>
      <c r="M30" s="667"/>
      <c r="N30" s="69"/>
      <c r="O30" s="68"/>
      <c r="P30" s="68"/>
    </row>
    <row r="31" spans="1:16" s="70" customFormat="1" ht="30" customHeight="1" x14ac:dyDescent="0.4">
      <c r="A31" s="39"/>
      <c r="B31" s="60"/>
      <c r="C31" s="69"/>
      <c r="D31" s="81" t="s">
        <v>183</v>
      </c>
      <c r="E31" s="82" t="s">
        <v>184</v>
      </c>
      <c r="F31" s="97">
        <v>2919.9</v>
      </c>
      <c r="G31" s="97">
        <v>4177.1000000000004</v>
      </c>
      <c r="H31" s="97">
        <v>5304.5</v>
      </c>
      <c r="I31" s="107">
        <f>((H31-G31)/G31)</f>
        <v>0.26990016997438404</v>
      </c>
      <c r="J31" s="81"/>
      <c r="K31" s="666"/>
      <c r="L31" s="67"/>
      <c r="M31" s="667"/>
      <c r="N31" s="69"/>
      <c r="O31" s="68"/>
      <c r="P31" s="68"/>
    </row>
    <row r="32" spans="1:16" s="70" customFormat="1" ht="63" customHeight="1" x14ac:dyDescent="0.4">
      <c r="A32" s="39"/>
      <c r="B32" s="60"/>
      <c r="C32" s="69"/>
      <c r="D32" s="81" t="s">
        <v>183</v>
      </c>
      <c r="E32" s="108" t="s">
        <v>185</v>
      </c>
      <c r="F32" s="109">
        <v>1225</v>
      </c>
      <c r="G32" s="97">
        <v>1249.5</v>
      </c>
      <c r="H32" s="97">
        <v>1681.9</v>
      </c>
      <c r="I32" s="85">
        <f t="shared" ref="I32" si="1">((H32-G32)/G32)</f>
        <v>0.34605842336934783</v>
      </c>
      <c r="J32" s="81"/>
      <c r="K32" s="666"/>
      <c r="L32" s="67"/>
      <c r="M32" s="667"/>
      <c r="N32" s="69"/>
      <c r="O32" s="68"/>
      <c r="P32" s="68"/>
    </row>
    <row r="33" spans="1:13" s="70" customFormat="1" ht="74.400000000000006" customHeight="1" x14ac:dyDescent="0.4">
      <c r="A33" s="110"/>
      <c r="B33" s="60"/>
      <c r="D33" s="81" t="s">
        <v>183</v>
      </c>
      <c r="E33" s="108" t="s">
        <v>186</v>
      </c>
      <c r="F33" s="111">
        <v>240.1</v>
      </c>
      <c r="G33" s="97">
        <v>436.9</v>
      </c>
      <c r="H33" s="97">
        <v>298.10000000000002</v>
      </c>
      <c r="I33" s="85">
        <f>((H33-G33)/G33)</f>
        <v>-0.31769283588921943</v>
      </c>
      <c r="J33" s="81"/>
      <c r="K33" s="112"/>
      <c r="L33" s="112"/>
      <c r="M33" s="664"/>
    </row>
    <row r="34" spans="1:13" s="70" customFormat="1" ht="55.95" hidden="1" customHeight="1" x14ac:dyDescent="0.4">
      <c r="A34" s="110"/>
      <c r="B34" s="60"/>
      <c r="D34" s="81" t="s">
        <v>183</v>
      </c>
      <c r="E34" s="108" t="s">
        <v>187</v>
      </c>
      <c r="F34" s="111">
        <v>799.7</v>
      </c>
      <c r="G34" s="97">
        <v>2095.1</v>
      </c>
      <c r="H34" s="97">
        <v>4888.3</v>
      </c>
      <c r="I34" s="85">
        <f t="shared" ref="I34:I36" si="2">((H34-G34)/G34)</f>
        <v>1.3332060522170781</v>
      </c>
      <c r="J34" s="81"/>
      <c r="K34" s="112"/>
      <c r="L34" s="112"/>
      <c r="M34" s="664"/>
    </row>
    <row r="35" spans="1:13" s="70" customFormat="1" ht="50.4" x14ac:dyDescent="0.4">
      <c r="A35" s="110"/>
      <c r="B35" s="60"/>
      <c r="D35" s="81" t="s">
        <v>183</v>
      </c>
      <c r="E35" s="108" t="s">
        <v>188</v>
      </c>
      <c r="F35" s="111">
        <v>655.1</v>
      </c>
      <c r="G35" s="97">
        <v>395.5</v>
      </c>
      <c r="H35" s="97">
        <v>1563.8</v>
      </c>
      <c r="I35" s="85">
        <f t="shared" si="2"/>
        <v>2.9539823008849555</v>
      </c>
      <c r="J35" s="81"/>
      <c r="K35" s="112"/>
      <c r="L35" s="112"/>
      <c r="M35" s="664"/>
    </row>
    <row r="36" spans="1:13" s="70" customFormat="1" ht="16.8" x14ac:dyDescent="0.4">
      <c r="A36" s="110"/>
      <c r="B36" s="60"/>
      <c r="D36" s="81" t="s">
        <v>183</v>
      </c>
      <c r="E36" s="108" t="s">
        <v>189</v>
      </c>
      <c r="F36" s="334">
        <v>32898</v>
      </c>
      <c r="G36" s="97">
        <v>28642.5</v>
      </c>
      <c r="H36" s="97">
        <v>36339.199999999997</v>
      </c>
      <c r="I36" s="85">
        <f t="shared" si="2"/>
        <v>0.26871606877891235</v>
      </c>
      <c r="J36" s="81"/>
      <c r="K36" s="112"/>
      <c r="L36" s="112"/>
      <c r="M36" s="664"/>
    </row>
    <row r="37" spans="1:13" s="70" customFormat="1" ht="16.8" x14ac:dyDescent="0.4">
      <c r="A37" s="110"/>
      <c r="B37" s="60"/>
      <c r="D37" s="81"/>
      <c r="E37" s="108" t="s">
        <v>190</v>
      </c>
      <c r="F37" s="334">
        <v>30997.8</v>
      </c>
      <c r="G37" s="97">
        <v>26891.599999999999</v>
      </c>
      <c r="H37" s="97">
        <v>34068.9</v>
      </c>
      <c r="I37" s="85">
        <f>((H37-G37)/G37)</f>
        <v>0.26689746984188384</v>
      </c>
      <c r="J37" s="81"/>
      <c r="K37" s="112"/>
      <c r="L37" s="112"/>
      <c r="M37" s="664"/>
    </row>
    <row r="38" spans="1:13" s="70" customFormat="1" ht="79.2" customHeight="1" x14ac:dyDescent="0.4">
      <c r="A38" s="110"/>
      <c r="B38" s="60"/>
      <c r="D38" s="81" t="s">
        <v>183</v>
      </c>
      <c r="E38" s="108" t="s">
        <v>191</v>
      </c>
      <c r="F38" s="111">
        <v>655.1</v>
      </c>
      <c r="G38" s="97">
        <v>395.5</v>
      </c>
      <c r="H38" s="97">
        <v>-1563.8</v>
      </c>
      <c r="I38" s="85" t="s">
        <v>192</v>
      </c>
      <c r="J38" s="309" t="s">
        <v>193</v>
      </c>
      <c r="K38" s="603"/>
      <c r="L38" s="112"/>
      <c r="M38" s="664"/>
    </row>
    <row r="39" spans="1:13" s="70" customFormat="1" ht="223.2" customHeight="1" x14ac:dyDescent="0.4">
      <c r="A39" s="110"/>
      <c r="B39" s="60"/>
      <c r="C39" s="673" t="s">
        <v>194</v>
      </c>
      <c r="D39" s="674"/>
      <c r="E39" s="674"/>
      <c r="F39" s="674"/>
      <c r="G39" s="674"/>
      <c r="H39" s="674"/>
      <c r="I39" s="674"/>
      <c r="J39" s="674"/>
      <c r="K39" s="112"/>
      <c r="L39" s="112"/>
      <c r="M39" s="664"/>
    </row>
    <row r="40" spans="1:13" s="70" customFormat="1" ht="51.75" customHeight="1" x14ac:dyDescent="0.4">
      <c r="A40" s="110"/>
      <c r="B40" s="58"/>
      <c r="D40" s="113"/>
      <c r="E40" s="112"/>
      <c r="F40" s="114"/>
      <c r="G40" s="115"/>
      <c r="H40" s="114"/>
      <c r="I40" s="116"/>
      <c r="J40" s="117"/>
      <c r="K40" s="112"/>
      <c r="L40" s="661"/>
      <c r="M40" s="664"/>
    </row>
    <row r="41" spans="1:13" s="70" customFormat="1" ht="51.75" customHeight="1" x14ac:dyDescent="0.4">
      <c r="A41" s="110"/>
      <c r="B41" s="58"/>
      <c r="D41" s="113"/>
      <c r="E41" s="112"/>
      <c r="F41" s="114"/>
      <c r="G41" s="115"/>
      <c r="H41" s="114"/>
      <c r="I41" s="116"/>
      <c r="J41" s="117"/>
      <c r="K41" s="112"/>
      <c r="L41" s="661"/>
      <c r="M41" s="664"/>
    </row>
    <row r="42" spans="1:13" s="70" customFormat="1" ht="75" customHeight="1" x14ac:dyDescent="0.4">
      <c r="A42" s="110"/>
      <c r="B42" s="58"/>
      <c r="D42" s="113"/>
      <c r="E42" s="112"/>
      <c r="F42" s="114"/>
      <c r="G42" s="115"/>
      <c r="H42" s="114"/>
      <c r="I42" s="116"/>
      <c r="J42" s="117"/>
      <c r="K42" s="112"/>
      <c r="L42" s="112"/>
    </row>
    <row r="43" spans="1:13" s="70" customFormat="1" ht="42" customHeight="1" x14ac:dyDescent="0.4">
      <c r="A43" s="110"/>
      <c r="B43" s="58"/>
      <c r="D43" s="113"/>
      <c r="E43" s="112"/>
      <c r="F43" s="114"/>
      <c r="G43" s="115"/>
      <c r="H43" s="114"/>
      <c r="I43" s="118"/>
      <c r="J43" s="117"/>
      <c r="K43" s="112"/>
      <c r="L43" s="112"/>
    </row>
    <row r="44" spans="1:13" s="70" customFormat="1" ht="42" customHeight="1" x14ac:dyDescent="0.4">
      <c r="A44" s="110"/>
      <c r="B44" s="58"/>
      <c r="D44" s="113"/>
      <c r="E44" s="112"/>
      <c r="F44" s="114"/>
      <c r="G44" s="115"/>
      <c r="H44" s="114"/>
      <c r="I44" s="116"/>
      <c r="J44" s="117"/>
      <c r="K44" s="112"/>
      <c r="L44" s="112"/>
    </row>
    <row r="45" spans="1:13" s="70" customFormat="1" ht="42" customHeight="1" x14ac:dyDescent="0.4">
      <c r="A45" s="110"/>
      <c r="B45" s="58"/>
      <c r="D45" s="113"/>
      <c r="E45" s="112"/>
      <c r="F45" s="114"/>
      <c r="G45" s="115"/>
      <c r="H45" s="114"/>
      <c r="I45" s="118"/>
      <c r="J45" s="117"/>
      <c r="K45" s="112"/>
      <c r="L45" s="112"/>
    </row>
    <row r="46" spans="1:13" s="70" customFormat="1" ht="42" customHeight="1" x14ac:dyDescent="0.4">
      <c r="A46" s="110"/>
      <c r="B46" s="58"/>
      <c r="D46" s="113"/>
      <c r="E46" s="112"/>
      <c r="F46" s="114"/>
      <c r="G46" s="115"/>
      <c r="H46" s="114"/>
      <c r="I46" s="118"/>
      <c r="J46" s="117"/>
      <c r="K46" s="112"/>
      <c r="L46" s="112"/>
    </row>
    <row r="47" spans="1:13" s="70" customFormat="1" ht="42" customHeight="1" x14ac:dyDescent="0.4">
      <c r="A47" s="110"/>
      <c r="B47" s="58"/>
      <c r="D47" s="113"/>
      <c r="E47" s="112"/>
      <c r="F47" s="114"/>
      <c r="G47" s="115"/>
      <c r="H47" s="114"/>
      <c r="I47" s="116"/>
      <c r="J47" s="117"/>
      <c r="K47" s="112"/>
      <c r="L47" s="112"/>
    </row>
    <row r="48" spans="1:13" s="70" customFormat="1" ht="95.7" customHeight="1" x14ac:dyDescent="0.4">
      <c r="A48" s="110"/>
      <c r="B48" s="58"/>
      <c r="D48" s="113"/>
      <c r="E48" s="112"/>
      <c r="F48" s="114"/>
      <c r="G48" s="115"/>
      <c r="H48" s="114"/>
      <c r="I48" s="118"/>
      <c r="J48" s="117"/>
      <c r="K48" s="112"/>
      <c r="L48" s="112"/>
    </row>
    <row r="49" spans="1:13" s="70" customFormat="1" ht="42" customHeight="1" x14ac:dyDescent="0.4">
      <c r="A49" s="110"/>
      <c r="B49" s="58"/>
      <c r="D49" s="113"/>
      <c r="E49" s="112"/>
      <c r="F49" s="114"/>
      <c r="G49" s="115"/>
      <c r="H49" s="114"/>
      <c r="I49" s="56"/>
      <c r="J49" s="117"/>
      <c r="K49" s="112"/>
      <c r="L49" s="112"/>
    </row>
    <row r="50" spans="1:13" s="70" customFormat="1" ht="124.95" customHeight="1" x14ac:dyDescent="0.4">
      <c r="A50" s="110"/>
      <c r="B50" s="58"/>
      <c r="D50" s="665"/>
      <c r="E50" s="661"/>
      <c r="F50" s="114"/>
      <c r="G50" s="115"/>
      <c r="H50" s="114"/>
      <c r="I50" s="118"/>
      <c r="J50" s="117"/>
      <c r="K50" s="112"/>
      <c r="L50" s="112"/>
    </row>
    <row r="51" spans="1:13" s="70" customFormat="1" ht="42" customHeight="1" x14ac:dyDescent="0.4">
      <c r="A51" s="110"/>
      <c r="B51" s="58"/>
      <c r="D51" s="665"/>
      <c r="E51" s="661"/>
      <c r="F51" s="114"/>
      <c r="G51" s="115"/>
      <c r="H51" s="114"/>
      <c r="I51" s="118"/>
      <c r="J51" s="117"/>
      <c r="K51" s="112"/>
      <c r="L51" s="112"/>
    </row>
    <row r="52" spans="1:13" s="70" customFormat="1" ht="42" customHeight="1" x14ac:dyDescent="0.4">
      <c r="A52" s="110"/>
      <c r="B52" s="58"/>
      <c r="D52" s="665"/>
      <c r="E52" s="661"/>
      <c r="F52" s="114"/>
      <c r="G52" s="115"/>
      <c r="H52" s="114"/>
      <c r="I52" s="116"/>
      <c r="J52" s="663"/>
      <c r="K52" s="112"/>
      <c r="L52" s="112"/>
      <c r="M52" s="664"/>
    </row>
    <row r="53" spans="1:13" s="70" customFormat="1" ht="42" customHeight="1" x14ac:dyDescent="0.4">
      <c r="A53" s="110"/>
      <c r="B53" s="58"/>
      <c r="D53" s="665"/>
      <c r="E53" s="661"/>
      <c r="F53" s="114"/>
      <c r="G53" s="115"/>
      <c r="H53" s="114"/>
      <c r="I53" s="116"/>
      <c r="J53" s="663"/>
      <c r="K53" s="112"/>
      <c r="L53" s="112"/>
      <c r="M53" s="664"/>
    </row>
    <row r="54" spans="1:13" s="70" customFormat="1" ht="173.7" customHeight="1" x14ac:dyDescent="0.4">
      <c r="A54" s="110"/>
      <c r="B54" s="58"/>
      <c r="D54" s="665"/>
      <c r="E54" s="661"/>
      <c r="F54" s="114"/>
      <c r="G54" s="115"/>
      <c r="H54" s="114"/>
      <c r="I54" s="116"/>
      <c r="J54" s="663"/>
      <c r="K54" s="112"/>
      <c r="L54" s="112"/>
      <c r="M54" s="664"/>
    </row>
    <row r="55" spans="1:13" s="70" customFormat="1" ht="132" customHeight="1" x14ac:dyDescent="0.4">
      <c r="A55" s="110"/>
      <c r="B55" s="58"/>
      <c r="D55" s="665"/>
      <c r="E55" s="661"/>
      <c r="F55" s="114"/>
      <c r="G55" s="115"/>
      <c r="H55" s="114"/>
      <c r="I55" s="118"/>
      <c r="J55" s="117"/>
      <c r="K55" s="112"/>
      <c r="L55" s="112"/>
    </row>
    <row r="56" spans="1:13" s="70" customFormat="1" ht="48" customHeight="1" x14ac:dyDescent="0.4">
      <c r="A56" s="110"/>
      <c r="B56" s="58"/>
      <c r="D56" s="665"/>
      <c r="E56" s="661"/>
      <c r="F56" s="114"/>
      <c r="G56" s="115"/>
      <c r="H56" s="114"/>
      <c r="I56" s="116"/>
      <c r="J56" s="663"/>
      <c r="K56" s="112"/>
      <c r="L56" s="661"/>
      <c r="M56" s="664"/>
    </row>
    <row r="57" spans="1:13" s="70" customFormat="1" ht="59.7" customHeight="1" x14ac:dyDescent="0.4">
      <c r="A57" s="110"/>
      <c r="B57" s="58"/>
      <c r="D57" s="665"/>
      <c r="E57" s="661"/>
      <c r="F57" s="114"/>
      <c r="G57" s="115"/>
      <c r="H57" s="114"/>
      <c r="I57" s="116"/>
      <c r="J57" s="663"/>
      <c r="K57" s="112"/>
      <c r="L57" s="661"/>
      <c r="M57" s="664"/>
    </row>
    <row r="58" spans="1:13" s="70" customFormat="1" ht="48" customHeight="1" x14ac:dyDescent="0.4">
      <c r="A58" s="110"/>
      <c r="B58" s="58"/>
      <c r="D58" s="665"/>
      <c r="E58" s="661"/>
      <c r="F58" s="114"/>
      <c r="G58" s="115"/>
      <c r="H58" s="114"/>
      <c r="I58" s="116"/>
      <c r="J58" s="663"/>
      <c r="K58" s="112"/>
      <c r="L58" s="661"/>
      <c r="M58" s="664"/>
    </row>
    <row r="59" spans="1:13" s="70" customFormat="1" ht="48" customHeight="1" x14ac:dyDescent="0.4">
      <c r="A59" s="110"/>
      <c r="B59" s="58"/>
      <c r="D59" s="665"/>
      <c r="E59" s="661"/>
      <c r="F59" s="114"/>
      <c r="G59" s="115"/>
      <c r="H59" s="114"/>
      <c r="I59" s="116"/>
      <c r="J59" s="663"/>
      <c r="K59" s="112"/>
      <c r="L59" s="661"/>
      <c r="M59" s="664"/>
    </row>
    <row r="60" spans="1:13" s="70" customFormat="1" ht="48" customHeight="1" x14ac:dyDescent="0.4">
      <c r="A60" s="110"/>
      <c r="B60" s="58"/>
      <c r="D60" s="665"/>
      <c r="E60" s="661"/>
      <c r="F60" s="114"/>
      <c r="G60" s="115"/>
      <c r="H60" s="114"/>
      <c r="I60" s="116"/>
      <c r="J60" s="663"/>
      <c r="K60" s="112"/>
      <c r="L60" s="661"/>
      <c r="M60" s="664"/>
    </row>
    <row r="61" spans="1:13" s="70" customFormat="1" ht="48" customHeight="1" x14ac:dyDescent="0.4">
      <c r="A61" s="110"/>
      <c r="B61" s="58"/>
      <c r="D61" s="665"/>
      <c r="E61" s="661"/>
      <c r="F61" s="114"/>
      <c r="G61" s="115"/>
      <c r="H61" s="114"/>
      <c r="I61" s="116"/>
      <c r="J61" s="663"/>
      <c r="K61" s="112"/>
      <c r="L61" s="661"/>
      <c r="M61" s="664"/>
    </row>
    <row r="62" spans="1:13" s="70" customFormat="1" ht="80.25" customHeight="1" x14ac:dyDescent="0.4">
      <c r="A62" s="110"/>
      <c r="B62" s="58"/>
      <c r="D62" s="665"/>
      <c r="E62" s="661"/>
      <c r="F62" s="114"/>
      <c r="G62" s="115"/>
      <c r="H62" s="114"/>
      <c r="I62" s="118"/>
      <c r="J62" s="117"/>
      <c r="K62" s="112"/>
      <c r="L62" s="112"/>
    </row>
    <row r="63" spans="1:13" s="70" customFormat="1" ht="42" customHeight="1" x14ac:dyDescent="0.4">
      <c r="A63" s="110"/>
      <c r="B63" s="58"/>
      <c r="D63" s="665"/>
      <c r="E63" s="661"/>
      <c r="F63" s="662"/>
      <c r="G63" s="115"/>
      <c r="H63" s="114"/>
      <c r="I63" s="116"/>
      <c r="J63" s="663"/>
      <c r="K63" s="661"/>
      <c r="L63" s="112"/>
      <c r="M63" s="664"/>
    </row>
    <row r="64" spans="1:13" s="70" customFormat="1" ht="42" customHeight="1" x14ac:dyDescent="0.4">
      <c r="A64" s="110"/>
      <c r="B64" s="58"/>
      <c r="D64" s="665"/>
      <c r="E64" s="661"/>
      <c r="F64" s="662"/>
      <c r="G64" s="115"/>
      <c r="H64" s="114"/>
      <c r="I64" s="116"/>
      <c r="J64" s="663"/>
      <c r="K64" s="661"/>
      <c r="L64" s="112"/>
      <c r="M64" s="664"/>
    </row>
    <row r="65" spans="1:13" s="70" customFormat="1" ht="42" customHeight="1" x14ac:dyDescent="0.4">
      <c r="A65" s="110"/>
      <c r="B65" s="58"/>
      <c r="D65" s="665"/>
      <c r="E65" s="661"/>
      <c r="F65" s="662"/>
      <c r="G65" s="115"/>
      <c r="H65" s="114"/>
      <c r="I65" s="116"/>
      <c r="J65" s="663"/>
      <c r="K65" s="661"/>
      <c r="L65" s="112"/>
      <c r="M65" s="664"/>
    </row>
    <row r="66" spans="1:13" s="70" customFormat="1" ht="42" customHeight="1" x14ac:dyDescent="0.4">
      <c r="A66" s="110"/>
      <c r="B66" s="58"/>
      <c r="D66" s="665"/>
      <c r="E66" s="661"/>
      <c r="F66" s="114"/>
      <c r="G66" s="115"/>
      <c r="H66" s="114"/>
      <c r="I66" s="116"/>
      <c r="J66" s="663"/>
      <c r="K66" s="661"/>
      <c r="L66" s="112"/>
      <c r="M66" s="664"/>
    </row>
    <row r="67" spans="1:13" s="70" customFormat="1" ht="42" customHeight="1" x14ac:dyDescent="0.4">
      <c r="A67" s="110"/>
      <c r="B67" s="58"/>
      <c r="D67" s="665"/>
      <c r="E67" s="661"/>
      <c r="F67" s="114"/>
      <c r="G67" s="115"/>
      <c r="H67" s="114"/>
      <c r="I67" s="118"/>
      <c r="J67" s="663"/>
      <c r="K67" s="661"/>
      <c r="L67" s="661"/>
      <c r="M67" s="664"/>
    </row>
    <row r="68" spans="1:13" s="70" customFormat="1" ht="42" customHeight="1" x14ac:dyDescent="0.4">
      <c r="A68" s="110"/>
      <c r="B68" s="58"/>
      <c r="D68" s="665"/>
      <c r="E68" s="661"/>
      <c r="F68" s="114"/>
      <c r="G68" s="115"/>
      <c r="H68" s="114"/>
      <c r="I68" s="116"/>
      <c r="J68" s="663"/>
      <c r="K68" s="661"/>
      <c r="L68" s="661"/>
      <c r="M68" s="664"/>
    </row>
    <row r="69" spans="1:13" s="70" customFormat="1" ht="42" customHeight="1" x14ac:dyDescent="0.4">
      <c r="A69" s="110"/>
      <c r="B69" s="58"/>
      <c r="D69" s="665"/>
      <c r="E69" s="661"/>
      <c r="F69" s="114"/>
      <c r="G69" s="115"/>
      <c r="H69" s="114"/>
      <c r="I69" s="118"/>
      <c r="J69" s="663"/>
      <c r="K69" s="661"/>
      <c r="L69" s="661"/>
      <c r="M69" s="664"/>
    </row>
    <row r="70" spans="1:13" s="70" customFormat="1" ht="42" customHeight="1" x14ac:dyDescent="0.4">
      <c r="A70" s="110"/>
      <c r="B70" s="58"/>
      <c r="D70" s="665"/>
      <c r="E70" s="661"/>
      <c r="F70" s="662"/>
      <c r="G70" s="115"/>
      <c r="H70" s="114"/>
      <c r="I70" s="119"/>
      <c r="J70" s="663"/>
      <c r="K70" s="661"/>
      <c r="L70" s="112"/>
      <c r="M70" s="664"/>
    </row>
    <row r="71" spans="1:13" s="70" customFormat="1" ht="42" customHeight="1" x14ac:dyDescent="0.4">
      <c r="A71" s="110"/>
      <c r="B71" s="58"/>
      <c r="D71" s="665"/>
      <c r="E71" s="661"/>
      <c r="F71" s="662"/>
      <c r="G71" s="115"/>
      <c r="H71" s="114"/>
      <c r="I71" s="119"/>
      <c r="J71" s="663"/>
      <c r="K71" s="661"/>
      <c r="L71" s="112"/>
      <c r="M71" s="664"/>
    </row>
    <row r="72" spans="1:13" s="70" customFormat="1" ht="42" customHeight="1" x14ac:dyDescent="0.4">
      <c r="A72" s="110"/>
      <c r="B72" s="58"/>
      <c r="D72" s="665"/>
      <c r="E72" s="661"/>
      <c r="F72" s="662"/>
      <c r="G72" s="115"/>
      <c r="H72" s="114"/>
      <c r="I72" s="119"/>
      <c r="J72" s="663"/>
      <c r="K72" s="661"/>
      <c r="L72" s="112"/>
      <c r="M72" s="664"/>
    </row>
    <row r="73" spans="1:13" s="70" customFormat="1" ht="30" customHeight="1" x14ac:dyDescent="0.4">
      <c r="A73" s="110"/>
      <c r="B73" s="58"/>
      <c r="D73" s="665"/>
      <c r="E73" s="661"/>
      <c r="F73" s="662"/>
      <c r="G73" s="115"/>
      <c r="H73" s="114"/>
      <c r="I73" s="116"/>
      <c r="J73" s="663"/>
      <c r="K73" s="661"/>
      <c r="L73" s="112"/>
      <c r="M73" s="664"/>
    </row>
    <row r="74" spans="1:13" s="70" customFormat="1" ht="30" customHeight="1" x14ac:dyDescent="0.4">
      <c r="A74" s="110"/>
      <c r="B74" s="58"/>
      <c r="D74" s="665"/>
      <c r="E74" s="661"/>
      <c r="F74" s="662"/>
      <c r="G74" s="115"/>
      <c r="H74" s="114"/>
      <c r="I74" s="116"/>
      <c r="J74" s="663"/>
      <c r="K74" s="661"/>
      <c r="L74" s="112"/>
      <c r="M74" s="664"/>
    </row>
    <row r="75" spans="1:13" s="70" customFormat="1" ht="30" customHeight="1" x14ac:dyDescent="0.4">
      <c r="A75" s="110"/>
      <c r="B75" s="58"/>
      <c r="D75" s="665"/>
      <c r="E75" s="661"/>
      <c r="F75" s="662"/>
      <c r="G75" s="115"/>
      <c r="H75" s="114"/>
      <c r="I75" s="116"/>
      <c r="J75" s="663"/>
      <c r="K75" s="661"/>
      <c r="L75" s="112"/>
      <c r="M75" s="664"/>
    </row>
    <row r="76" spans="1:13" s="70" customFormat="1" ht="108.75" customHeight="1" x14ac:dyDescent="0.4">
      <c r="A76" s="110"/>
      <c r="B76" s="58"/>
      <c r="D76" s="665"/>
      <c r="E76" s="661"/>
      <c r="F76" s="662"/>
      <c r="G76" s="115"/>
      <c r="H76" s="120"/>
      <c r="I76" s="116"/>
      <c r="J76" s="663"/>
      <c r="K76" s="661"/>
      <c r="L76" s="112"/>
      <c r="M76" s="664"/>
    </row>
    <row r="77" spans="1:13" s="70" customFormat="1" ht="110.7" customHeight="1" x14ac:dyDescent="0.4">
      <c r="A77" s="110"/>
      <c r="B77" s="58"/>
      <c r="D77" s="665"/>
      <c r="E77" s="661"/>
      <c r="F77" s="662"/>
      <c r="G77" s="115"/>
      <c r="H77" s="114"/>
      <c r="I77" s="116"/>
      <c r="J77" s="663"/>
      <c r="K77" s="661"/>
      <c r="L77" s="112"/>
      <c r="M77" s="664"/>
    </row>
    <row r="78" spans="1:13" s="70" customFormat="1" ht="30" customHeight="1" x14ac:dyDescent="0.4">
      <c r="A78" s="110"/>
      <c r="B78" s="58"/>
      <c r="D78" s="665"/>
      <c r="E78" s="661"/>
      <c r="F78" s="662"/>
      <c r="G78" s="115"/>
      <c r="H78" s="114"/>
      <c r="I78" s="116"/>
      <c r="J78" s="663"/>
      <c r="K78" s="661"/>
      <c r="L78" s="112"/>
      <c r="M78" s="664"/>
    </row>
    <row r="79" spans="1:13" s="70" customFormat="1" ht="42" customHeight="1" x14ac:dyDescent="0.4">
      <c r="A79" s="110"/>
      <c r="B79" s="58"/>
      <c r="D79" s="665"/>
      <c r="E79" s="661"/>
      <c r="F79" s="114"/>
      <c r="G79" s="115"/>
      <c r="H79" s="114"/>
      <c r="I79" s="116"/>
      <c r="J79" s="663"/>
      <c r="K79" s="661"/>
      <c r="L79" s="661"/>
      <c r="M79" s="664"/>
    </row>
    <row r="80" spans="1:13" s="70" customFormat="1" ht="42" customHeight="1" x14ac:dyDescent="0.4">
      <c r="A80" s="110"/>
      <c r="B80" s="58"/>
      <c r="D80" s="665"/>
      <c r="E80" s="661"/>
      <c r="F80" s="114"/>
      <c r="G80" s="115"/>
      <c r="H80" s="114"/>
      <c r="I80" s="116"/>
      <c r="J80" s="663"/>
      <c r="K80" s="661"/>
      <c r="L80" s="661"/>
      <c r="M80" s="664"/>
    </row>
    <row r="81" spans="1:13" s="70" customFormat="1" ht="54" customHeight="1" x14ac:dyDescent="0.4">
      <c r="A81" s="110"/>
      <c r="B81" s="58"/>
      <c r="D81" s="665"/>
      <c r="E81" s="661"/>
      <c r="F81" s="114"/>
      <c r="G81" s="115"/>
      <c r="H81" s="114"/>
      <c r="I81" s="116"/>
      <c r="J81" s="663"/>
      <c r="K81" s="661"/>
      <c r="L81" s="661"/>
      <c r="M81" s="664"/>
    </row>
    <row r="82" spans="1:13" s="70" customFormat="1" ht="54" customHeight="1" x14ac:dyDescent="0.4">
      <c r="A82" s="110"/>
      <c r="B82" s="58"/>
      <c r="D82" s="665"/>
      <c r="E82" s="661"/>
      <c r="F82" s="114"/>
      <c r="G82" s="115"/>
      <c r="H82" s="114"/>
      <c r="I82" s="116"/>
      <c r="J82" s="663"/>
      <c r="K82" s="661"/>
      <c r="L82" s="661"/>
      <c r="M82" s="664"/>
    </row>
    <row r="83" spans="1:13" s="70" customFormat="1" ht="54" customHeight="1" x14ac:dyDescent="0.4">
      <c r="A83" s="110"/>
      <c r="B83" s="58"/>
      <c r="D83" s="665"/>
      <c r="E83" s="661"/>
      <c r="F83" s="114"/>
      <c r="G83" s="115"/>
      <c r="H83" s="114"/>
      <c r="I83" s="116"/>
      <c r="J83" s="663"/>
      <c r="K83" s="661"/>
      <c r="L83" s="661"/>
      <c r="M83" s="664"/>
    </row>
    <row r="84" spans="1:13" s="70" customFormat="1" ht="54" customHeight="1" x14ac:dyDescent="0.4">
      <c r="A84" s="110"/>
      <c r="B84" s="58"/>
      <c r="D84" s="665"/>
      <c r="E84" s="661"/>
      <c r="F84" s="114"/>
      <c r="G84" s="115"/>
      <c r="H84" s="114"/>
      <c r="I84" s="116"/>
      <c r="J84" s="663"/>
      <c r="K84" s="661"/>
      <c r="L84" s="661"/>
      <c r="M84" s="664"/>
    </row>
    <row r="85" spans="1:13" s="70" customFormat="1" ht="30" customHeight="1" x14ac:dyDescent="0.4">
      <c r="A85" s="110"/>
      <c r="B85" s="58"/>
      <c r="D85" s="665"/>
      <c r="E85" s="661"/>
      <c r="F85" s="114"/>
      <c r="G85" s="115"/>
      <c r="H85" s="114"/>
      <c r="I85" s="118"/>
      <c r="J85" s="663"/>
      <c r="K85" s="661"/>
      <c r="L85" s="112"/>
      <c r="M85" s="664"/>
    </row>
    <row r="86" spans="1:13" s="70" customFormat="1" ht="30" customHeight="1" x14ac:dyDescent="0.4">
      <c r="A86" s="110"/>
      <c r="B86" s="58"/>
      <c r="D86" s="665"/>
      <c r="E86" s="661"/>
      <c r="F86" s="114"/>
      <c r="G86" s="115"/>
      <c r="H86" s="114"/>
      <c r="I86" s="118"/>
      <c r="J86" s="663"/>
      <c r="K86" s="661"/>
      <c r="L86" s="112"/>
      <c r="M86" s="664"/>
    </row>
    <row r="87" spans="1:13" s="70" customFormat="1" ht="30" customHeight="1" x14ac:dyDescent="0.4">
      <c r="A87" s="110"/>
      <c r="B87" s="58"/>
      <c r="D87" s="665"/>
      <c r="E87" s="661"/>
      <c r="F87" s="114"/>
      <c r="G87" s="115"/>
      <c r="H87" s="114"/>
      <c r="I87" s="56"/>
      <c r="J87" s="663"/>
      <c r="K87" s="661"/>
      <c r="L87" s="112"/>
      <c r="M87" s="664"/>
    </row>
    <row r="88" spans="1:13" s="70" customFormat="1" ht="30" customHeight="1" x14ac:dyDescent="0.4">
      <c r="A88" s="110"/>
      <c r="B88" s="58"/>
      <c r="D88" s="665"/>
      <c r="E88" s="661"/>
      <c r="F88" s="114"/>
      <c r="G88" s="115"/>
      <c r="H88" s="114"/>
      <c r="I88" s="56"/>
      <c r="J88" s="663"/>
      <c r="K88" s="661"/>
      <c r="L88" s="112"/>
      <c r="M88" s="664"/>
    </row>
    <row r="89" spans="1:13" s="70" customFormat="1" ht="30" customHeight="1" x14ac:dyDescent="0.4">
      <c r="A89" s="110"/>
      <c r="B89" s="58"/>
      <c r="D89" s="665"/>
      <c r="E89" s="661"/>
      <c r="F89" s="114"/>
      <c r="G89" s="115"/>
      <c r="H89" s="114"/>
      <c r="I89" s="119"/>
      <c r="J89" s="663"/>
      <c r="K89" s="661"/>
      <c r="L89" s="661"/>
      <c r="M89" s="664"/>
    </row>
    <row r="90" spans="1:13" s="70" customFormat="1" ht="30" customHeight="1" x14ac:dyDescent="0.4">
      <c r="A90" s="110"/>
      <c r="B90" s="58"/>
      <c r="D90" s="665"/>
      <c r="E90" s="661"/>
      <c r="F90" s="114"/>
      <c r="G90" s="115"/>
      <c r="H90" s="114"/>
      <c r="I90" s="119"/>
      <c r="J90" s="663"/>
      <c r="K90" s="661"/>
      <c r="L90" s="661"/>
      <c r="M90" s="664"/>
    </row>
    <row r="91" spans="1:13" s="70" customFormat="1" ht="30" customHeight="1" x14ac:dyDescent="0.4">
      <c r="A91" s="110"/>
      <c r="B91" s="58"/>
      <c r="D91" s="665"/>
      <c r="E91" s="661"/>
      <c r="F91" s="114"/>
      <c r="G91" s="115"/>
      <c r="H91" s="114"/>
      <c r="I91" s="119"/>
      <c r="J91" s="663"/>
      <c r="K91" s="661"/>
      <c r="L91" s="661"/>
      <c r="M91" s="664"/>
    </row>
    <row r="92" spans="1:13" s="70" customFormat="1" ht="30" customHeight="1" x14ac:dyDescent="0.4">
      <c r="A92" s="110"/>
      <c r="B92" s="58"/>
      <c r="D92" s="665"/>
      <c r="E92" s="661"/>
      <c r="F92" s="114"/>
      <c r="G92" s="115"/>
      <c r="H92" s="114"/>
      <c r="I92" s="119"/>
      <c r="J92" s="663"/>
      <c r="K92" s="661"/>
      <c r="L92" s="661"/>
      <c r="M92" s="664"/>
    </row>
    <row r="93" spans="1:13" s="70" customFormat="1" ht="30" customHeight="1" x14ac:dyDescent="0.4">
      <c r="A93" s="110"/>
      <c r="B93" s="58"/>
      <c r="D93" s="665"/>
      <c r="E93" s="661"/>
      <c r="F93" s="114"/>
      <c r="G93" s="115"/>
      <c r="H93" s="114"/>
      <c r="I93" s="119"/>
      <c r="J93" s="663"/>
      <c r="K93" s="661"/>
      <c r="L93" s="661"/>
      <c r="M93" s="664"/>
    </row>
    <row r="94" spans="1:13" s="70" customFormat="1" ht="30" customHeight="1" x14ac:dyDescent="0.4">
      <c r="A94" s="110"/>
      <c r="B94" s="58"/>
      <c r="D94" s="665"/>
      <c r="E94" s="661"/>
      <c r="F94" s="114"/>
      <c r="G94" s="115"/>
      <c r="H94" s="114"/>
      <c r="I94" s="119"/>
      <c r="J94" s="663"/>
      <c r="K94" s="661"/>
      <c r="L94" s="661"/>
      <c r="M94" s="664"/>
    </row>
    <row r="95" spans="1:13" s="70" customFormat="1" ht="75" customHeight="1" x14ac:dyDescent="0.4">
      <c r="A95" s="110"/>
      <c r="B95" s="58"/>
      <c r="D95" s="665"/>
      <c r="E95" s="661"/>
      <c r="F95" s="662"/>
      <c r="G95" s="115"/>
      <c r="H95" s="114"/>
      <c r="I95" s="118"/>
      <c r="J95" s="663"/>
      <c r="K95" s="661"/>
      <c r="L95" s="112"/>
      <c r="M95" s="664"/>
    </row>
    <row r="96" spans="1:13" s="70" customFormat="1" ht="60" customHeight="1" x14ac:dyDescent="0.4">
      <c r="A96" s="110"/>
      <c r="B96" s="58"/>
      <c r="D96" s="665"/>
      <c r="E96" s="661"/>
      <c r="F96" s="662"/>
      <c r="G96" s="115"/>
      <c r="H96" s="114"/>
      <c r="I96" s="118"/>
      <c r="J96" s="663"/>
      <c r="K96" s="661"/>
      <c r="L96" s="112"/>
      <c r="M96" s="664"/>
    </row>
    <row r="97" spans="1:13" s="70" customFormat="1" ht="72.75" customHeight="1" x14ac:dyDescent="0.4">
      <c r="A97" s="110"/>
      <c r="B97" s="58"/>
      <c r="D97" s="665"/>
      <c r="E97" s="661"/>
      <c r="F97" s="662"/>
      <c r="G97" s="115"/>
      <c r="H97" s="114"/>
      <c r="I97" s="118"/>
      <c r="J97" s="663"/>
      <c r="K97" s="661"/>
      <c r="L97" s="112"/>
      <c r="M97" s="664"/>
    </row>
    <row r="98" spans="1:13" s="70" customFormat="1" ht="75" customHeight="1" x14ac:dyDescent="0.4">
      <c r="A98" s="110"/>
      <c r="B98" s="58"/>
      <c r="D98" s="665"/>
      <c r="E98" s="661"/>
      <c r="F98" s="662"/>
      <c r="G98" s="115"/>
      <c r="H98" s="114"/>
      <c r="I98" s="118"/>
      <c r="J98" s="663"/>
      <c r="K98" s="661"/>
      <c r="L98" s="112"/>
      <c r="M98" s="664"/>
    </row>
    <row r="99" spans="1:13" s="70" customFormat="1" ht="42" customHeight="1" x14ac:dyDescent="0.4">
      <c r="A99" s="110"/>
      <c r="B99" s="58"/>
      <c r="D99" s="665"/>
      <c r="E99" s="661"/>
      <c r="F99" s="662"/>
      <c r="G99" s="115"/>
      <c r="H99" s="114"/>
      <c r="I99" s="118"/>
      <c r="J99" s="663"/>
      <c r="K99" s="661"/>
      <c r="L99" s="112"/>
      <c r="M99" s="664"/>
    </row>
    <row r="100" spans="1:13" s="70" customFormat="1" ht="75" customHeight="1" x14ac:dyDescent="0.4">
      <c r="A100" s="110"/>
      <c r="B100" s="58"/>
      <c r="D100" s="665"/>
      <c r="E100" s="661"/>
      <c r="F100" s="662"/>
      <c r="G100" s="115"/>
      <c r="H100" s="114"/>
      <c r="I100" s="118"/>
      <c r="J100" s="663"/>
      <c r="K100" s="661"/>
      <c r="L100" s="112"/>
      <c r="M100" s="664"/>
    </row>
    <row r="101" spans="1:13" s="70" customFormat="1" ht="42" customHeight="1" x14ac:dyDescent="0.4">
      <c r="A101" s="110"/>
      <c r="B101" s="58"/>
      <c r="D101" s="665"/>
      <c r="E101" s="661"/>
      <c r="F101" s="662"/>
      <c r="G101" s="115"/>
      <c r="H101" s="114"/>
      <c r="I101" s="118"/>
      <c r="J101" s="663"/>
      <c r="K101" s="661"/>
      <c r="L101" s="112"/>
      <c r="M101" s="664"/>
    </row>
    <row r="102" spans="1:13" s="70" customFormat="1" ht="30" customHeight="1" x14ac:dyDescent="0.4">
      <c r="A102" s="110"/>
      <c r="B102" s="58"/>
      <c r="D102" s="665"/>
      <c r="E102" s="661"/>
      <c r="F102" s="662"/>
      <c r="G102" s="115"/>
      <c r="H102" s="114"/>
      <c r="I102" s="118"/>
      <c r="J102" s="663"/>
      <c r="K102" s="661"/>
      <c r="L102" s="112"/>
      <c r="M102" s="664"/>
    </row>
    <row r="103" spans="1:13" s="70" customFormat="1" ht="30" customHeight="1" x14ac:dyDescent="0.4">
      <c r="A103" s="110"/>
      <c r="B103" s="58"/>
      <c r="D103" s="665"/>
      <c r="E103" s="661"/>
      <c r="F103" s="662"/>
      <c r="G103" s="115"/>
      <c r="H103" s="114"/>
      <c r="I103" s="118"/>
      <c r="J103" s="663"/>
      <c r="K103" s="661"/>
      <c r="L103" s="112"/>
      <c r="M103" s="664"/>
    </row>
    <row r="104" spans="1:13" s="70" customFormat="1" ht="60.75" customHeight="1" x14ac:dyDescent="0.4">
      <c r="A104" s="110"/>
      <c r="B104" s="58"/>
      <c r="D104" s="665"/>
      <c r="E104" s="661"/>
      <c r="F104" s="114"/>
      <c r="G104" s="115"/>
      <c r="H104" s="114"/>
      <c r="I104" s="119"/>
      <c r="J104" s="663"/>
      <c r="K104" s="661"/>
      <c r="L104" s="661"/>
      <c r="M104" s="664"/>
    </row>
    <row r="105" spans="1:13" s="70" customFormat="1" ht="60.75" customHeight="1" x14ac:dyDescent="0.4">
      <c r="A105" s="110"/>
      <c r="B105" s="58"/>
      <c r="D105" s="665"/>
      <c r="E105" s="661"/>
      <c r="F105" s="114"/>
      <c r="G105" s="115"/>
      <c r="H105" s="114"/>
      <c r="I105" s="118"/>
      <c r="J105" s="663"/>
      <c r="K105" s="661"/>
      <c r="L105" s="661"/>
      <c r="M105" s="664"/>
    </row>
    <row r="106" spans="1:13" s="70" customFormat="1" ht="60.75" customHeight="1" x14ac:dyDescent="0.4">
      <c r="A106" s="110"/>
      <c r="B106" s="58"/>
      <c r="D106" s="665"/>
      <c r="E106" s="661"/>
      <c r="F106" s="114"/>
      <c r="G106" s="115"/>
      <c r="H106" s="114"/>
      <c r="I106" s="118"/>
      <c r="J106" s="663"/>
      <c r="K106" s="661"/>
      <c r="L106" s="661"/>
      <c r="M106" s="664"/>
    </row>
    <row r="107" spans="1:13" s="70" customFormat="1" ht="42" customHeight="1" x14ac:dyDescent="0.4">
      <c r="A107" s="110"/>
      <c r="B107" s="58"/>
      <c r="D107" s="665"/>
      <c r="E107" s="661"/>
      <c r="F107" s="662"/>
      <c r="G107" s="115"/>
      <c r="H107" s="114"/>
      <c r="I107" s="118"/>
      <c r="J107" s="663"/>
      <c r="K107" s="661"/>
      <c r="L107" s="112"/>
      <c r="M107" s="664"/>
    </row>
    <row r="108" spans="1:13" s="70" customFormat="1" ht="42" customHeight="1" x14ac:dyDescent="0.4">
      <c r="A108" s="110"/>
      <c r="B108" s="58"/>
      <c r="D108" s="665"/>
      <c r="E108" s="661"/>
      <c r="F108" s="662"/>
      <c r="G108" s="115"/>
      <c r="H108" s="114"/>
      <c r="I108" s="118"/>
      <c r="J108" s="663"/>
      <c r="K108" s="661"/>
      <c r="L108" s="112"/>
      <c r="M108" s="664"/>
    </row>
    <row r="109" spans="1:13" s="70" customFormat="1" ht="42" customHeight="1" x14ac:dyDescent="0.4">
      <c r="A109" s="110"/>
      <c r="B109" s="58"/>
      <c r="D109" s="665"/>
      <c r="E109" s="661"/>
      <c r="F109" s="662"/>
      <c r="G109" s="115"/>
      <c r="H109" s="114"/>
      <c r="I109" s="118"/>
      <c r="J109" s="663"/>
      <c r="K109" s="661"/>
      <c r="L109" s="112"/>
      <c r="M109" s="664"/>
    </row>
    <row r="110" spans="1:13" s="70" customFormat="1" ht="152.69999999999999" customHeight="1" x14ac:dyDescent="0.4">
      <c r="A110" s="110"/>
      <c r="B110" s="58"/>
      <c r="D110" s="665"/>
      <c r="E110" s="661"/>
      <c r="F110" s="662"/>
      <c r="G110" s="115"/>
      <c r="H110" s="114"/>
      <c r="I110" s="118"/>
      <c r="J110" s="663"/>
      <c r="K110" s="661"/>
      <c r="L110" s="112"/>
      <c r="M110" s="664"/>
    </row>
    <row r="111" spans="1:13" s="70" customFormat="1" ht="30" customHeight="1" x14ac:dyDescent="0.4">
      <c r="A111" s="110"/>
      <c r="B111" s="58"/>
      <c r="D111" s="665"/>
      <c r="E111" s="661"/>
      <c r="F111" s="662"/>
      <c r="G111" s="115"/>
      <c r="H111" s="114"/>
      <c r="I111" s="118"/>
      <c r="J111" s="663"/>
      <c r="K111" s="661"/>
      <c r="L111" s="112"/>
      <c r="M111" s="664"/>
    </row>
    <row r="112" spans="1:13" s="70" customFormat="1" ht="30" customHeight="1" x14ac:dyDescent="0.4">
      <c r="A112" s="110"/>
      <c r="B112" s="58"/>
      <c r="D112" s="665"/>
      <c r="E112" s="661"/>
      <c r="F112" s="662"/>
      <c r="G112" s="115"/>
      <c r="H112" s="114"/>
      <c r="I112" s="118"/>
      <c r="J112" s="663"/>
      <c r="K112" s="661"/>
      <c r="L112" s="112"/>
      <c r="M112" s="664"/>
    </row>
    <row r="113" spans="1:13" s="70" customFormat="1" ht="30" customHeight="1" x14ac:dyDescent="0.4">
      <c r="A113" s="110"/>
      <c r="B113" s="58"/>
      <c r="D113" s="665"/>
      <c r="E113" s="661"/>
      <c r="F113" s="662"/>
      <c r="G113" s="115"/>
      <c r="H113" s="114"/>
      <c r="I113" s="121"/>
      <c r="J113" s="663"/>
      <c r="K113" s="661"/>
      <c r="L113" s="112"/>
      <c r="M113" s="664"/>
    </row>
    <row r="114" spans="1:13" s="70" customFormat="1" ht="30" customHeight="1" x14ac:dyDescent="0.4">
      <c r="A114" s="110"/>
      <c r="B114" s="58"/>
      <c r="D114" s="665"/>
      <c r="E114" s="661"/>
      <c r="F114" s="662"/>
      <c r="G114" s="115"/>
      <c r="H114" s="114"/>
      <c r="I114" s="121"/>
      <c r="J114" s="663"/>
      <c r="K114" s="661"/>
      <c r="L114" s="112"/>
      <c r="M114" s="664"/>
    </row>
    <row r="115" spans="1:13" s="70" customFormat="1" ht="46.5" customHeight="1" x14ac:dyDescent="0.4">
      <c r="A115" s="110"/>
      <c r="B115" s="58"/>
      <c r="D115" s="665"/>
      <c r="E115" s="661"/>
      <c r="F115" s="662"/>
      <c r="G115" s="115"/>
      <c r="H115" s="114"/>
      <c r="I115" s="121"/>
      <c r="J115" s="663"/>
      <c r="K115" s="661"/>
      <c r="L115" s="112"/>
      <c r="M115" s="664"/>
    </row>
    <row r="116" spans="1:13" s="70" customFormat="1" ht="56.25" customHeight="1" x14ac:dyDescent="0.4">
      <c r="A116" s="110"/>
      <c r="B116" s="58"/>
      <c r="D116" s="665"/>
      <c r="E116" s="661"/>
      <c r="F116" s="114"/>
      <c r="G116" s="115"/>
      <c r="H116" s="114"/>
      <c r="I116" s="118"/>
      <c r="J116" s="663"/>
      <c r="K116" s="661"/>
      <c r="L116" s="112"/>
      <c r="M116" s="664"/>
    </row>
    <row r="117" spans="1:13" s="70" customFormat="1" ht="60" customHeight="1" x14ac:dyDescent="0.4">
      <c r="A117" s="110"/>
      <c r="B117" s="58"/>
      <c r="D117" s="665"/>
      <c r="E117" s="661"/>
      <c r="F117" s="114"/>
      <c r="G117" s="115"/>
      <c r="H117" s="114"/>
      <c r="I117" s="118"/>
      <c r="J117" s="663"/>
      <c r="K117" s="661"/>
      <c r="L117" s="112"/>
      <c r="M117" s="664"/>
    </row>
    <row r="118" spans="1:13" s="70" customFormat="1" ht="60" customHeight="1" x14ac:dyDescent="0.4">
      <c r="A118" s="110"/>
      <c r="B118" s="58"/>
      <c r="D118" s="665"/>
      <c r="E118" s="661"/>
      <c r="F118" s="114"/>
      <c r="G118" s="115"/>
      <c r="H118" s="114"/>
      <c r="I118" s="118"/>
      <c r="J118" s="663"/>
      <c r="K118" s="661"/>
      <c r="L118" s="112"/>
      <c r="M118" s="664"/>
    </row>
    <row r="119" spans="1:13" s="70" customFormat="1" ht="60" customHeight="1" x14ac:dyDescent="0.4">
      <c r="A119" s="110"/>
      <c r="B119" s="58"/>
      <c r="D119" s="665"/>
      <c r="E119" s="661"/>
      <c r="F119" s="114"/>
      <c r="G119" s="115"/>
      <c r="H119" s="114"/>
      <c r="I119" s="122"/>
      <c r="J119" s="663"/>
      <c r="K119" s="661"/>
      <c r="L119" s="112"/>
      <c r="M119" s="664"/>
    </row>
    <row r="120" spans="1:13" s="70" customFormat="1" ht="30" customHeight="1" x14ac:dyDescent="0.4">
      <c r="A120" s="110"/>
      <c r="B120" s="58"/>
      <c r="D120" s="665"/>
      <c r="E120" s="661"/>
      <c r="F120" s="662"/>
      <c r="G120" s="115"/>
      <c r="H120" s="114"/>
      <c r="I120" s="118"/>
      <c r="J120" s="663"/>
      <c r="K120" s="661"/>
      <c r="L120" s="112"/>
      <c r="M120" s="664"/>
    </row>
    <row r="121" spans="1:13" s="70" customFormat="1" ht="30" customHeight="1" x14ac:dyDescent="0.4">
      <c r="A121" s="110"/>
      <c r="B121" s="58"/>
      <c r="D121" s="665"/>
      <c r="E121" s="661"/>
      <c r="F121" s="662"/>
      <c r="G121" s="115"/>
      <c r="H121" s="114"/>
      <c r="I121" s="118"/>
      <c r="J121" s="663"/>
      <c r="K121" s="661"/>
      <c r="L121" s="112"/>
      <c r="M121" s="664"/>
    </row>
    <row r="122" spans="1:13" s="70" customFormat="1" ht="30" customHeight="1" x14ac:dyDescent="0.4">
      <c r="A122" s="110"/>
      <c r="B122" s="58"/>
      <c r="D122" s="665"/>
      <c r="E122" s="661"/>
      <c r="F122" s="662"/>
      <c r="G122" s="115"/>
      <c r="H122" s="114"/>
      <c r="I122" s="118"/>
      <c r="J122" s="663"/>
      <c r="K122" s="661"/>
      <c r="L122" s="112"/>
      <c r="M122" s="664"/>
    </row>
    <row r="123" spans="1:13" s="70" customFormat="1" ht="146.69999999999999" customHeight="1" x14ac:dyDescent="0.4">
      <c r="A123" s="110"/>
      <c r="B123" s="58"/>
      <c r="D123" s="665"/>
      <c r="E123" s="661"/>
      <c r="F123" s="114"/>
      <c r="G123" s="115"/>
      <c r="H123" s="114"/>
      <c r="I123" s="118"/>
      <c r="J123" s="663"/>
      <c r="K123" s="661"/>
      <c r="L123" s="112"/>
      <c r="M123" s="664"/>
    </row>
    <row r="124" spans="1:13" s="70" customFormat="1" ht="30" customHeight="1" x14ac:dyDescent="0.4">
      <c r="A124" s="110"/>
      <c r="B124" s="58"/>
      <c r="D124" s="665"/>
      <c r="E124" s="661"/>
      <c r="F124" s="662"/>
      <c r="G124" s="115"/>
      <c r="H124" s="114"/>
      <c r="I124" s="122"/>
      <c r="J124" s="663"/>
      <c r="K124" s="661"/>
      <c r="L124" s="112"/>
      <c r="M124" s="664"/>
    </row>
    <row r="125" spans="1:13" s="70" customFormat="1" ht="30" customHeight="1" x14ac:dyDescent="0.4">
      <c r="A125" s="110"/>
      <c r="B125" s="58"/>
      <c r="D125" s="665"/>
      <c r="E125" s="661"/>
      <c r="F125" s="662"/>
      <c r="G125" s="115"/>
      <c r="H125" s="114"/>
      <c r="I125" s="122"/>
      <c r="J125" s="663"/>
      <c r="K125" s="661"/>
      <c r="L125" s="112"/>
      <c r="M125" s="664"/>
    </row>
    <row r="126" spans="1:13" s="70" customFormat="1" ht="30" customHeight="1" x14ac:dyDescent="0.4">
      <c r="A126" s="110"/>
      <c r="B126" s="58"/>
      <c r="D126" s="665"/>
      <c r="E126" s="661"/>
      <c r="F126" s="662"/>
      <c r="G126" s="115"/>
      <c r="H126" s="114"/>
      <c r="I126" s="122"/>
      <c r="J126" s="663"/>
      <c r="K126" s="661"/>
      <c r="L126" s="112"/>
      <c r="M126" s="664"/>
    </row>
    <row r="127" spans="1:13" s="70" customFormat="1" ht="42" customHeight="1" x14ac:dyDescent="0.4">
      <c r="A127" s="110"/>
      <c r="B127" s="58"/>
      <c r="D127" s="665"/>
      <c r="E127" s="661"/>
      <c r="F127" s="662"/>
      <c r="G127" s="115"/>
      <c r="H127" s="114"/>
      <c r="I127" s="121"/>
      <c r="J127" s="663"/>
      <c r="K127" s="661"/>
      <c r="L127" s="112"/>
      <c r="M127" s="664"/>
    </row>
    <row r="128" spans="1:13" s="70" customFormat="1" ht="42" customHeight="1" x14ac:dyDescent="0.4">
      <c r="A128" s="110"/>
      <c r="B128" s="58"/>
      <c r="D128" s="665"/>
      <c r="E128" s="661"/>
      <c r="F128" s="662"/>
      <c r="G128" s="115"/>
      <c r="H128" s="114"/>
      <c r="I128" s="118"/>
      <c r="J128" s="663"/>
      <c r="K128" s="661"/>
      <c r="L128" s="112"/>
      <c r="M128" s="664"/>
    </row>
    <row r="129" spans="1:13" s="70" customFormat="1" ht="42" customHeight="1" x14ac:dyDescent="0.4">
      <c r="A129" s="110"/>
      <c r="B129" s="58"/>
      <c r="D129" s="665"/>
      <c r="E129" s="661"/>
      <c r="F129" s="662"/>
      <c r="G129" s="115"/>
      <c r="H129" s="114"/>
      <c r="I129" s="118"/>
      <c r="J129" s="663"/>
      <c r="K129" s="661"/>
      <c r="L129" s="112"/>
      <c r="M129" s="664"/>
    </row>
    <row r="130" spans="1:13" s="70" customFormat="1" ht="30" customHeight="1" x14ac:dyDescent="0.4">
      <c r="A130" s="110"/>
      <c r="B130" s="58"/>
      <c r="D130" s="665"/>
      <c r="E130" s="661"/>
      <c r="F130" s="114"/>
      <c r="G130" s="115"/>
      <c r="H130" s="114"/>
      <c r="I130" s="118"/>
      <c r="J130" s="663"/>
      <c r="K130" s="661"/>
      <c r="L130" s="661"/>
      <c r="M130" s="664"/>
    </row>
    <row r="131" spans="1:13" s="70" customFormat="1" ht="30" customHeight="1" x14ac:dyDescent="0.4">
      <c r="A131" s="110"/>
      <c r="B131" s="58"/>
      <c r="D131" s="665"/>
      <c r="E131" s="661"/>
      <c r="F131" s="114"/>
      <c r="G131" s="115"/>
      <c r="H131" s="114"/>
      <c r="I131" s="118"/>
      <c r="J131" s="663"/>
      <c r="K131" s="661"/>
      <c r="L131" s="661"/>
      <c r="M131" s="664"/>
    </row>
    <row r="132" spans="1:13" s="70" customFormat="1" ht="30" customHeight="1" x14ac:dyDescent="0.4">
      <c r="A132" s="110"/>
      <c r="B132" s="58"/>
      <c r="D132" s="665"/>
      <c r="E132" s="661"/>
      <c r="F132" s="114"/>
      <c r="G132" s="115"/>
      <c r="H132" s="114"/>
      <c r="I132" s="121"/>
      <c r="J132" s="663"/>
      <c r="K132" s="661"/>
      <c r="L132" s="661"/>
      <c r="M132" s="664"/>
    </row>
    <row r="133" spans="1:13" s="70" customFormat="1" ht="103.95" customHeight="1" x14ac:dyDescent="0.4">
      <c r="A133" s="110"/>
      <c r="B133" s="58"/>
      <c r="D133" s="665"/>
      <c r="E133" s="661"/>
      <c r="F133" s="662"/>
      <c r="G133" s="115"/>
      <c r="H133" s="114"/>
      <c r="I133" s="118"/>
      <c r="J133" s="663"/>
      <c r="K133" s="661"/>
      <c r="L133" s="112"/>
      <c r="M133" s="664"/>
    </row>
    <row r="134" spans="1:13" s="70" customFormat="1" ht="70.2" customHeight="1" x14ac:dyDescent="0.4">
      <c r="A134" s="110"/>
      <c r="B134" s="58"/>
      <c r="D134" s="665"/>
      <c r="E134" s="661"/>
      <c r="F134" s="662"/>
      <c r="G134" s="115"/>
      <c r="H134" s="114"/>
      <c r="I134" s="118"/>
      <c r="J134" s="663"/>
      <c r="K134" s="661"/>
      <c r="L134" s="112"/>
      <c r="M134" s="664"/>
    </row>
    <row r="135" spans="1:13" s="70" customFormat="1" ht="56.25" customHeight="1" x14ac:dyDescent="0.4">
      <c r="A135" s="110"/>
      <c r="B135" s="58"/>
      <c r="D135" s="665"/>
      <c r="E135" s="661"/>
      <c r="F135" s="662"/>
      <c r="G135" s="115"/>
      <c r="H135" s="114"/>
      <c r="I135" s="118"/>
      <c r="J135" s="663"/>
      <c r="K135" s="661"/>
      <c r="L135" s="112"/>
      <c r="M135" s="664"/>
    </row>
    <row r="136" spans="1:13" s="70" customFormat="1" ht="56.25" customHeight="1" x14ac:dyDescent="0.4">
      <c r="A136" s="110"/>
      <c r="B136" s="58"/>
      <c r="D136" s="665"/>
      <c r="E136" s="661"/>
      <c r="F136" s="662"/>
      <c r="G136" s="115"/>
      <c r="H136" s="114"/>
      <c r="I136" s="118"/>
      <c r="J136" s="663"/>
      <c r="K136" s="661"/>
      <c r="L136" s="112"/>
      <c r="M136" s="664"/>
    </row>
    <row r="137" spans="1:13" s="70" customFormat="1" ht="56.25" customHeight="1" x14ac:dyDescent="0.4">
      <c r="A137" s="110"/>
      <c r="B137" s="58"/>
      <c r="D137" s="665"/>
      <c r="E137" s="661"/>
      <c r="F137" s="662"/>
      <c r="G137" s="115"/>
      <c r="H137" s="114"/>
      <c r="I137" s="118"/>
      <c r="J137" s="663"/>
      <c r="K137" s="661"/>
      <c r="L137" s="112"/>
      <c r="M137" s="664"/>
    </row>
    <row r="138" spans="1:13" s="70" customFormat="1" ht="56.25" customHeight="1" x14ac:dyDescent="0.4">
      <c r="A138" s="110"/>
      <c r="B138" s="58"/>
      <c r="D138" s="665"/>
      <c r="E138" s="661"/>
      <c r="F138" s="662"/>
      <c r="G138" s="115"/>
      <c r="H138" s="114"/>
      <c r="I138" s="118"/>
      <c r="J138" s="663"/>
      <c r="K138" s="661"/>
      <c r="L138" s="112"/>
      <c r="M138" s="664"/>
    </row>
    <row r="139" spans="1:13" s="70" customFormat="1" ht="14.25" customHeight="1" x14ac:dyDescent="0.4">
      <c r="A139" s="110"/>
      <c r="B139" s="58"/>
      <c r="D139" s="113"/>
      <c r="E139" s="112"/>
      <c r="F139" s="115"/>
      <c r="G139" s="115"/>
      <c r="H139" s="115"/>
      <c r="I139" s="56"/>
    </row>
    <row r="140" spans="1:13" ht="15" hidden="1" customHeight="1" x14ac:dyDescent="0.4">
      <c r="L140" s="55"/>
    </row>
    <row r="141" spans="1:13" ht="15" hidden="1" customHeight="1" x14ac:dyDescent="0.4">
      <c r="L141" s="55"/>
    </row>
    <row r="142" spans="1:13" ht="15" hidden="1" customHeight="1" x14ac:dyDescent="0.4">
      <c r="L142" s="55"/>
    </row>
    <row r="143" spans="1:13" ht="15" hidden="1" customHeight="1" x14ac:dyDescent="0.4">
      <c r="L143" s="55"/>
    </row>
    <row r="144" spans="1:13" ht="15" hidden="1" customHeight="1" x14ac:dyDescent="0.4">
      <c r="L144" s="55"/>
    </row>
    <row r="145" spans="12:12" ht="15" hidden="1" customHeight="1" x14ac:dyDescent="0.4">
      <c r="L145" s="55"/>
    </row>
    <row r="146" spans="12:12" ht="15" hidden="1" customHeight="1" x14ac:dyDescent="0.4">
      <c r="L146" s="55"/>
    </row>
    <row r="147" spans="12:12" ht="15" hidden="1" customHeight="1" x14ac:dyDescent="0.4">
      <c r="L147" s="55"/>
    </row>
    <row r="148" spans="12:12" ht="15" hidden="1" customHeight="1" x14ac:dyDescent="0.4">
      <c r="L148" s="55"/>
    </row>
    <row r="149" spans="12:12" ht="15" hidden="1" customHeight="1" x14ac:dyDescent="0.4">
      <c r="L149" s="55"/>
    </row>
    <row r="150" spans="12:12" ht="15" hidden="1" customHeight="1" x14ac:dyDescent="0.4">
      <c r="L150" s="55"/>
    </row>
    <row r="151" spans="12:12" ht="15" hidden="1" customHeight="1" x14ac:dyDescent="0.4">
      <c r="L151" s="55"/>
    </row>
    <row r="152" spans="12:12" ht="15" hidden="1" customHeight="1" x14ac:dyDescent="0.4">
      <c r="L152" s="55"/>
    </row>
    <row r="153" spans="12:12" ht="15" hidden="1" customHeight="1" x14ac:dyDescent="0.4">
      <c r="L153" s="55"/>
    </row>
    <row r="154" spans="12:12" ht="15" hidden="1" customHeight="1" x14ac:dyDescent="0.4">
      <c r="L154" s="55"/>
    </row>
    <row r="155" spans="12:12" ht="15" hidden="1" customHeight="1" x14ac:dyDescent="0.4">
      <c r="L155" s="55"/>
    </row>
    <row r="156" spans="12:12" ht="15" hidden="1" customHeight="1" x14ac:dyDescent="0.4">
      <c r="L156" s="55"/>
    </row>
    <row r="157" spans="12:12" ht="15" hidden="1" customHeight="1" x14ac:dyDescent="0.4">
      <c r="L157" s="55"/>
    </row>
    <row r="158" spans="12:12" ht="15" hidden="1" customHeight="1" x14ac:dyDescent="0.4">
      <c r="L158" s="55"/>
    </row>
    <row r="159" spans="12:12" ht="15" hidden="1" customHeight="1" x14ac:dyDescent="0.4">
      <c r="L159" s="55"/>
    </row>
    <row r="160" spans="12:12" ht="15" hidden="1" customHeight="1" x14ac:dyDescent="0.4">
      <c r="L160" s="55"/>
    </row>
    <row r="161" spans="12:12" ht="15" hidden="1" customHeight="1" x14ac:dyDescent="0.4">
      <c r="L161" s="55"/>
    </row>
    <row r="162" spans="12:12" ht="15" hidden="1" customHeight="1" x14ac:dyDescent="0.4">
      <c r="L162" s="55"/>
    </row>
    <row r="163" spans="12:12" ht="15" hidden="1" customHeight="1" x14ac:dyDescent="0.4">
      <c r="L163" s="55"/>
    </row>
    <row r="164" spans="12:12" ht="15" hidden="1" customHeight="1" x14ac:dyDescent="0.4">
      <c r="L164" s="55"/>
    </row>
    <row r="165" spans="12:12" ht="15" hidden="1" customHeight="1" x14ac:dyDescent="0.4"/>
    <row r="166" spans="12:12" ht="15" hidden="1" customHeight="1" x14ac:dyDescent="0.4"/>
    <row r="167" spans="12:12" ht="15" hidden="1" customHeight="1" x14ac:dyDescent="0.4"/>
    <row r="168" spans="12:12" ht="15" hidden="1" customHeight="1" x14ac:dyDescent="0.4"/>
    <row r="169" spans="12:12" ht="15" hidden="1" customHeight="1" x14ac:dyDescent="0.4"/>
    <row r="170" spans="12:12" ht="15" hidden="1" customHeight="1" x14ac:dyDescent="0.4"/>
    <row r="171" spans="12:12" ht="15" hidden="1" customHeight="1" x14ac:dyDescent="0.4"/>
    <row r="172" spans="12:12" ht="15" hidden="1" customHeight="1" x14ac:dyDescent="0.4"/>
    <row r="173" spans="12:12" ht="15" hidden="1" customHeight="1" x14ac:dyDescent="0.4"/>
    <row r="174" spans="12:12" ht="15" hidden="1" customHeight="1" x14ac:dyDescent="0.4"/>
    <row r="175" spans="12:12" ht="15" hidden="1" customHeight="1" x14ac:dyDescent="0.4"/>
    <row r="176" spans="12:12" ht="15" hidden="1" customHeight="1" x14ac:dyDescent="0.4"/>
    <row r="177" ht="15" hidden="1" customHeight="1" x14ac:dyDescent="0.4"/>
    <row r="178" ht="15" hidden="1" customHeight="1" x14ac:dyDescent="0.4"/>
    <row r="179" ht="15" hidden="1" customHeight="1" x14ac:dyDescent="0.4"/>
    <row r="180" ht="15" hidden="1" customHeight="1" x14ac:dyDescent="0.4"/>
    <row r="181" ht="15" hidden="1" customHeight="1" x14ac:dyDescent="0.4"/>
    <row r="182" ht="15" hidden="1" customHeight="1" x14ac:dyDescent="0.4"/>
    <row r="183" ht="15" hidden="1" customHeight="1" x14ac:dyDescent="0.4"/>
    <row r="184" ht="15" hidden="1" customHeight="1" x14ac:dyDescent="0.4"/>
    <row r="185" ht="15" hidden="1" customHeight="1" x14ac:dyDescent="0.4"/>
    <row r="186" ht="15" hidden="1" customHeight="1" x14ac:dyDescent="0.4"/>
    <row r="187" ht="15" hidden="1" customHeight="1" x14ac:dyDescent="0.4"/>
    <row r="188" ht="15" hidden="1" customHeight="1" x14ac:dyDescent="0.4"/>
    <row r="189" ht="15" hidden="1" customHeight="1" x14ac:dyDescent="0.4"/>
    <row r="190" ht="15" hidden="1" customHeight="1" x14ac:dyDescent="0.4"/>
    <row r="191" ht="15" hidden="1" customHeight="1" x14ac:dyDescent="0.4"/>
    <row r="192" ht="15" hidden="1" customHeight="1" x14ac:dyDescent="0.4"/>
    <row r="193" ht="15" hidden="1" customHeight="1" x14ac:dyDescent="0.4"/>
    <row r="194" ht="15" hidden="1" customHeight="1" x14ac:dyDescent="0.4"/>
    <row r="195" ht="15" hidden="1" customHeight="1" x14ac:dyDescent="0.4"/>
    <row r="196" ht="15" hidden="1" customHeight="1" x14ac:dyDescent="0.4"/>
    <row r="197" ht="15" hidden="1" customHeight="1" x14ac:dyDescent="0.4"/>
    <row r="198" ht="15" hidden="1" customHeight="1" x14ac:dyDescent="0.4"/>
    <row r="199" ht="15" hidden="1" customHeight="1" x14ac:dyDescent="0.4"/>
    <row r="200" ht="15" hidden="1" customHeight="1" x14ac:dyDescent="0.4"/>
    <row r="201" ht="15" hidden="1" customHeight="1" x14ac:dyDescent="0.4"/>
    <row r="202" ht="15" hidden="1" customHeight="1" x14ac:dyDescent="0.4"/>
    <row r="203" ht="15" hidden="1" customHeight="1" x14ac:dyDescent="0.4"/>
    <row r="204" ht="15" hidden="1" customHeight="1" x14ac:dyDescent="0.4"/>
    <row r="205" ht="15" hidden="1" customHeight="1" x14ac:dyDescent="0.4"/>
    <row r="206" ht="15" hidden="1" customHeight="1" x14ac:dyDescent="0.4"/>
    <row r="207" ht="15" hidden="1" customHeight="1" x14ac:dyDescent="0.4"/>
    <row r="208" ht="15" hidden="1" customHeight="1" x14ac:dyDescent="0.4"/>
    <row r="209" ht="15" hidden="1" customHeight="1" x14ac:dyDescent="0.4"/>
    <row r="210" ht="15" hidden="1" customHeight="1" x14ac:dyDescent="0.4"/>
    <row r="211" ht="15" hidden="1" customHeight="1" x14ac:dyDescent="0.4"/>
    <row r="212" ht="15" hidden="1" customHeight="1" x14ac:dyDescent="0.4"/>
    <row r="213" ht="15" hidden="1" customHeight="1" x14ac:dyDescent="0.4"/>
    <row r="214" ht="15" hidden="1" customHeight="1" x14ac:dyDescent="0.4"/>
    <row r="215" ht="15" hidden="1" customHeight="1" x14ac:dyDescent="0.4"/>
    <row r="216" ht="15" hidden="1" customHeight="1" x14ac:dyDescent="0.4"/>
    <row r="217" ht="15" hidden="1" customHeight="1" x14ac:dyDescent="0.4"/>
    <row r="218" ht="15" hidden="1" customHeight="1" x14ac:dyDescent="0.4"/>
    <row r="219" ht="15" hidden="1" customHeight="1" x14ac:dyDescent="0.4"/>
    <row r="220" ht="15" hidden="1" customHeight="1" x14ac:dyDescent="0.4"/>
    <row r="221" ht="15" hidden="1" customHeight="1" x14ac:dyDescent="0.4"/>
    <row r="222" ht="15" hidden="1" customHeight="1" x14ac:dyDescent="0.4"/>
    <row r="223" ht="15" hidden="1" customHeight="1" x14ac:dyDescent="0.4"/>
    <row r="224" ht="15" hidden="1" customHeight="1" x14ac:dyDescent="0.4"/>
    <row r="225" ht="15" hidden="1" customHeight="1" x14ac:dyDescent="0.4"/>
    <row r="226" ht="15" hidden="1" customHeight="1" x14ac:dyDescent="0.4"/>
    <row r="227" ht="15" hidden="1" customHeight="1" x14ac:dyDescent="0.4"/>
    <row r="228" ht="15" hidden="1" customHeight="1" x14ac:dyDescent="0.4"/>
    <row r="229" ht="15" hidden="1" customHeight="1" x14ac:dyDescent="0.4"/>
    <row r="230" ht="15" hidden="1" customHeight="1" x14ac:dyDescent="0.4"/>
    <row r="231" ht="15" hidden="1" customHeight="1" x14ac:dyDescent="0.4"/>
    <row r="232" ht="15" hidden="1" customHeight="1" x14ac:dyDescent="0.4"/>
    <row r="233" ht="15" hidden="1" customHeight="1" x14ac:dyDescent="0.4"/>
    <row r="234" ht="15" hidden="1" customHeight="1" x14ac:dyDescent="0.4"/>
    <row r="235" ht="15" hidden="1" customHeight="1" x14ac:dyDescent="0.4"/>
    <row r="236" ht="15" hidden="1" customHeight="1" x14ac:dyDescent="0.4"/>
    <row r="237" ht="15" hidden="1" customHeight="1" x14ac:dyDescent="0.4"/>
    <row r="238" ht="15" hidden="1" customHeight="1" x14ac:dyDescent="0.4"/>
    <row r="239" ht="15" hidden="1" customHeight="1" x14ac:dyDescent="0.4"/>
    <row r="240" ht="15" hidden="1" customHeight="1" x14ac:dyDescent="0.4"/>
    <row r="241" ht="15" hidden="1" customHeight="1" x14ac:dyDescent="0.4"/>
    <row r="242" ht="15" hidden="1" customHeight="1" x14ac:dyDescent="0.4"/>
    <row r="243" ht="15" hidden="1" customHeight="1" x14ac:dyDescent="0.4"/>
    <row r="244" ht="15" hidden="1" customHeight="1" x14ac:dyDescent="0.4"/>
    <row r="245" ht="15" hidden="1" customHeight="1" x14ac:dyDescent="0.4"/>
    <row r="246" ht="15" hidden="1" customHeight="1" x14ac:dyDescent="0.4"/>
    <row r="247" ht="15" hidden="1" customHeight="1" x14ac:dyDescent="0.4"/>
    <row r="248" ht="15" hidden="1" customHeight="1" x14ac:dyDescent="0.4"/>
    <row r="249" ht="15" hidden="1" customHeight="1" x14ac:dyDescent="0.4"/>
    <row r="250" ht="15" hidden="1" customHeight="1" x14ac:dyDescent="0.4"/>
    <row r="251" ht="15" hidden="1" customHeight="1" x14ac:dyDescent="0.4"/>
    <row r="252" ht="15" hidden="1" customHeight="1" x14ac:dyDescent="0.4"/>
    <row r="253" ht="15" hidden="1" customHeight="1" x14ac:dyDescent="0.4"/>
    <row r="254" ht="15" hidden="1" customHeight="1" x14ac:dyDescent="0.4"/>
    <row r="255" ht="15" hidden="1" customHeight="1" x14ac:dyDescent="0.4"/>
    <row r="256" ht="15" hidden="1" customHeight="1" x14ac:dyDescent="0.4"/>
    <row r="257" ht="15" hidden="1" customHeight="1" x14ac:dyDescent="0.4"/>
    <row r="258" ht="15" hidden="1" customHeight="1" x14ac:dyDescent="0.4"/>
    <row r="259" ht="15" hidden="1" customHeight="1" x14ac:dyDescent="0.4"/>
    <row r="260" ht="15" hidden="1" customHeight="1" x14ac:dyDescent="0.4"/>
    <row r="261" ht="15" hidden="1" customHeight="1" x14ac:dyDescent="0.4"/>
    <row r="262" ht="15" hidden="1" customHeight="1" x14ac:dyDescent="0.4"/>
    <row r="263" ht="15" hidden="1" customHeight="1" x14ac:dyDescent="0.4"/>
    <row r="264" ht="15" hidden="1" customHeight="1" x14ac:dyDescent="0.4"/>
    <row r="265" ht="15" hidden="1" customHeight="1" x14ac:dyDescent="0.4"/>
    <row r="266" ht="15" hidden="1" customHeight="1" x14ac:dyDescent="0.4"/>
    <row r="267" ht="15" hidden="1" customHeight="1" x14ac:dyDescent="0.4"/>
    <row r="268" ht="15" hidden="1" customHeight="1" x14ac:dyDescent="0.4"/>
    <row r="269" ht="15" hidden="1" customHeight="1" x14ac:dyDescent="0.4"/>
    <row r="270" ht="15" hidden="1" customHeight="1" x14ac:dyDescent="0.4"/>
    <row r="271" ht="15" hidden="1" customHeight="1" x14ac:dyDescent="0.4"/>
    <row r="272" ht="15" hidden="1" customHeight="1" x14ac:dyDescent="0.4"/>
    <row r="273" ht="15" hidden="1" customHeight="1" x14ac:dyDescent="0.4"/>
    <row r="274" ht="15" hidden="1" customHeight="1" x14ac:dyDescent="0.4"/>
    <row r="275" ht="15" hidden="1" customHeight="1" x14ac:dyDescent="0.4"/>
    <row r="276" ht="15" hidden="1" customHeight="1" x14ac:dyDescent="0.4"/>
    <row r="277" ht="15" hidden="1" customHeight="1" x14ac:dyDescent="0.4"/>
    <row r="278" ht="15" hidden="1" customHeight="1" x14ac:dyDescent="0.4"/>
    <row r="279" ht="15" hidden="1" customHeight="1" x14ac:dyDescent="0.4"/>
    <row r="280" ht="15" hidden="1" customHeight="1" x14ac:dyDescent="0.4"/>
    <row r="281" ht="15" hidden="1" customHeight="1" x14ac:dyDescent="0.4"/>
    <row r="282" ht="15" hidden="1" customHeight="1" x14ac:dyDescent="0.4"/>
    <row r="283" ht="15" hidden="1" customHeight="1" x14ac:dyDescent="0.4"/>
    <row r="284" ht="15" hidden="1" customHeight="1" x14ac:dyDescent="0.4"/>
    <row r="285" ht="15" hidden="1" customHeight="1" x14ac:dyDescent="0.4"/>
    <row r="286" ht="15" hidden="1" customHeight="1" x14ac:dyDescent="0.4"/>
    <row r="287" ht="15" hidden="1" customHeight="1" x14ac:dyDescent="0.4"/>
    <row r="288" ht="15" hidden="1" customHeight="1" x14ac:dyDescent="0.4"/>
    <row r="289" ht="15" hidden="1" customHeight="1" x14ac:dyDescent="0.4"/>
    <row r="290" ht="15" hidden="1" customHeight="1" x14ac:dyDescent="0.4"/>
    <row r="291" ht="15" hidden="1" customHeight="1" x14ac:dyDescent="0.4"/>
    <row r="292" ht="15" hidden="1" customHeight="1" x14ac:dyDescent="0.4"/>
    <row r="293" ht="15" hidden="1" customHeight="1" x14ac:dyDescent="0.4"/>
    <row r="294" ht="15" hidden="1" customHeight="1" x14ac:dyDescent="0.4"/>
    <row r="295" ht="15" hidden="1" customHeight="1" x14ac:dyDescent="0.4"/>
    <row r="296" ht="15" hidden="1" customHeight="1" x14ac:dyDescent="0.4"/>
    <row r="297" ht="15" hidden="1" customHeight="1" x14ac:dyDescent="0.4"/>
    <row r="298" ht="15" hidden="1" customHeight="1" x14ac:dyDescent="0.4"/>
    <row r="299" ht="15" hidden="1" customHeight="1" x14ac:dyDescent="0.4"/>
    <row r="300" ht="15" hidden="1" customHeight="1" x14ac:dyDescent="0.4"/>
    <row r="301" ht="15" hidden="1" customHeight="1" x14ac:dyDescent="0.4"/>
    <row r="302" ht="15" hidden="1" customHeight="1" x14ac:dyDescent="0.4"/>
    <row r="303" ht="15" hidden="1" customHeight="1" x14ac:dyDescent="0.4"/>
    <row r="304" ht="15" hidden="1" customHeight="1" x14ac:dyDescent="0.4"/>
    <row r="305" ht="15" hidden="1" customHeight="1" x14ac:dyDescent="0.4"/>
    <row r="306" ht="15" hidden="1" customHeight="1" x14ac:dyDescent="0.4"/>
    <row r="307" ht="15" hidden="1" customHeight="1" x14ac:dyDescent="0.4"/>
    <row r="308" ht="15" hidden="1" customHeight="1" x14ac:dyDescent="0.4"/>
    <row r="309" ht="15" hidden="1" customHeight="1" x14ac:dyDescent="0.4"/>
    <row r="310" ht="15" hidden="1" customHeight="1" x14ac:dyDescent="0.4"/>
    <row r="311" ht="15" hidden="1" customHeight="1" x14ac:dyDescent="0.4"/>
    <row r="312" ht="15" hidden="1" customHeight="1" x14ac:dyDescent="0.4"/>
    <row r="313" ht="15" hidden="1" customHeight="1" x14ac:dyDescent="0.4"/>
    <row r="314" ht="15" hidden="1" customHeight="1" x14ac:dyDescent="0.4"/>
    <row r="315" ht="15" hidden="1" customHeight="1" x14ac:dyDescent="0.4"/>
    <row r="316" ht="15" hidden="1" customHeight="1" x14ac:dyDescent="0.4"/>
    <row r="317" ht="15" hidden="1" customHeight="1" x14ac:dyDescent="0.4"/>
    <row r="318" ht="15" hidden="1" customHeight="1" x14ac:dyDescent="0.4"/>
    <row r="319" ht="15" hidden="1" customHeight="1" x14ac:dyDescent="0.4"/>
    <row r="320" ht="15" hidden="1" customHeight="1" x14ac:dyDescent="0.4"/>
    <row r="321" ht="15" hidden="1" customHeight="1" x14ac:dyDescent="0.4"/>
    <row r="322" ht="15" hidden="1" customHeight="1" x14ac:dyDescent="0.4"/>
    <row r="323" ht="15" hidden="1" customHeight="1" x14ac:dyDescent="0.4"/>
    <row r="324" ht="15" hidden="1" customHeight="1" x14ac:dyDescent="0.4"/>
    <row r="325" ht="15" hidden="1" customHeight="1" x14ac:dyDescent="0.4"/>
  </sheetData>
  <sheetProtection algorithmName="SHA-512" hashValue="+mQi3pVRObSDBESVwXfPr0QzampO/8abRX8YmGztH1sBaps1i7TVAFmrSsO2f7cyBJhwQJ/lO+3mcaJPFsoLXA==" saltValue="c+NTBHMUp6z4lopjQseFrQ==" spinCount="100000" sheet="1" objects="1" scenarios="1"/>
  <mergeCells count="112">
    <mergeCell ref="L83:L84"/>
    <mergeCell ref="L89:L94"/>
    <mergeCell ref="F76:F78"/>
    <mergeCell ref="J76:J78"/>
    <mergeCell ref="K76:K78"/>
    <mergeCell ref="M76:M78"/>
    <mergeCell ref="J79:J80"/>
    <mergeCell ref="K79:K80"/>
    <mergeCell ref="M79:M80"/>
    <mergeCell ref="J85:J88"/>
    <mergeCell ref="K85:K88"/>
    <mergeCell ref="M85:M88"/>
    <mergeCell ref="K83:K84"/>
    <mergeCell ref="M83:M84"/>
    <mergeCell ref="L104:L106"/>
    <mergeCell ref="K1:K7"/>
    <mergeCell ref="M1:M7"/>
    <mergeCell ref="K8:K10"/>
    <mergeCell ref="M8:M10"/>
    <mergeCell ref="L1:L7"/>
    <mergeCell ref="L8:L10"/>
    <mergeCell ref="J13:J19"/>
    <mergeCell ref="M33:M41"/>
    <mergeCell ref="K18:K19"/>
    <mergeCell ref="M18:M19"/>
    <mergeCell ref="K20:K26"/>
    <mergeCell ref="M20:M26"/>
    <mergeCell ref="L40:L41"/>
    <mergeCell ref="K12:K17"/>
    <mergeCell ref="M12:M17"/>
    <mergeCell ref="K30:K32"/>
    <mergeCell ref="M30:M32"/>
    <mergeCell ref="C2:J2"/>
    <mergeCell ref="C11:J11"/>
    <mergeCell ref="C39:J39"/>
    <mergeCell ref="H4:J4"/>
    <mergeCell ref="F101:F103"/>
    <mergeCell ref="L81:L82"/>
    <mergeCell ref="D50:D88"/>
    <mergeCell ref="E50:E51"/>
    <mergeCell ref="E52:E72"/>
    <mergeCell ref="J52:J54"/>
    <mergeCell ref="M52:M54"/>
    <mergeCell ref="J56:J61"/>
    <mergeCell ref="F63:F65"/>
    <mergeCell ref="J63:J72"/>
    <mergeCell ref="K63:K72"/>
    <mergeCell ref="M63:M72"/>
    <mergeCell ref="F70:F72"/>
    <mergeCell ref="E73:E88"/>
    <mergeCell ref="F73:F75"/>
    <mergeCell ref="J73:J75"/>
    <mergeCell ref="K73:K75"/>
    <mergeCell ref="M73:M75"/>
    <mergeCell ref="J81:J82"/>
    <mergeCell ref="K81:K82"/>
    <mergeCell ref="M81:M82"/>
    <mergeCell ref="J83:J84"/>
    <mergeCell ref="M56:M61"/>
    <mergeCell ref="L56:L61"/>
    <mergeCell ref="L67:L69"/>
    <mergeCell ref="L79:L80"/>
    <mergeCell ref="D89:D138"/>
    <mergeCell ref="E89:E106"/>
    <mergeCell ref="J89:J94"/>
    <mergeCell ref="K89:K94"/>
    <mergeCell ref="M89:M94"/>
    <mergeCell ref="F95:F97"/>
    <mergeCell ref="J95:J100"/>
    <mergeCell ref="J104:J106"/>
    <mergeCell ref="K104:K106"/>
    <mergeCell ref="M104:M106"/>
    <mergeCell ref="K95:K100"/>
    <mergeCell ref="M95:M100"/>
    <mergeCell ref="F98:F100"/>
    <mergeCell ref="J101:J103"/>
    <mergeCell ref="K101:K103"/>
    <mergeCell ref="M101:M103"/>
    <mergeCell ref="F120:F122"/>
    <mergeCell ref="J120:J123"/>
    <mergeCell ref="K120:K123"/>
    <mergeCell ref="M120:M123"/>
    <mergeCell ref="E124:E132"/>
    <mergeCell ref="F124:F126"/>
    <mergeCell ref="J124:J126"/>
    <mergeCell ref="K124:K126"/>
    <mergeCell ref="M124:M126"/>
    <mergeCell ref="F127:F129"/>
    <mergeCell ref="E107:E123"/>
    <mergeCell ref="F107:F109"/>
    <mergeCell ref="J107:J109"/>
    <mergeCell ref="K107:K109"/>
    <mergeCell ref="M107:M109"/>
    <mergeCell ref="F110:F112"/>
    <mergeCell ref="J110:J119"/>
    <mergeCell ref="K110:K119"/>
    <mergeCell ref="M110:M119"/>
    <mergeCell ref="F113:F115"/>
    <mergeCell ref="E133:E138"/>
    <mergeCell ref="F133:F134"/>
    <mergeCell ref="J133:J138"/>
    <mergeCell ref="K133:K138"/>
    <mergeCell ref="M133:M138"/>
    <mergeCell ref="F135:F136"/>
    <mergeCell ref="F137:F138"/>
    <mergeCell ref="J127:J129"/>
    <mergeCell ref="K127:K129"/>
    <mergeCell ref="M127:M129"/>
    <mergeCell ref="J130:J132"/>
    <mergeCell ref="K130:K132"/>
    <mergeCell ref="M130:M132"/>
    <mergeCell ref="L130:L132"/>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BFDFB-EB50-49BE-852D-A2560F58C4B5}">
  <dimension ref="A1:X344"/>
  <sheetViews>
    <sheetView showGridLines="0" zoomScale="70" zoomScaleNormal="70" zoomScaleSheetLayoutView="90" workbookViewId="0">
      <pane ySplit="2" topLeftCell="A3" activePane="bottomLeft" state="frozen"/>
      <selection pane="bottomLeft" activeCell="N42" sqref="N42"/>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1.6640625" style="113" customWidth="1"/>
    <col min="5" max="5" width="38.44140625" style="123" customWidth="1"/>
    <col min="6" max="6" width="12.109375" style="57" customWidth="1"/>
    <col min="7" max="7" width="14.33203125" style="55" customWidth="1"/>
    <col min="8" max="8" width="14.44140625" style="55" customWidth="1"/>
    <col min="9" max="9" width="12.6640625" style="124" customWidth="1"/>
    <col min="10" max="10" width="64.55468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128"/>
      <c r="D1" s="129"/>
      <c r="E1" s="130"/>
      <c r="F1" s="131"/>
      <c r="G1" s="128"/>
      <c r="H1" s="128"/>
      <c r="I1" s="682" t="s">
        <v>195</v>
      </c>
      <c r="J1" s="132"/>
      <c r="K1" s="133"/>
      <c r="L1" s="134"/>
      <c r="M1" s="133"/>
      <c r="N1" s="134"/>
      <c r="O1" s="135"/>
      <c r="P1" s="135"/>
      <c r="Q1" s="58"/>
      <c r="R1" s="58"/>
      <c r="S1" s="58"/>
      <c r="T1" s="58"/>
      <c r="U1" s="58"/>
      <c r="V1" s="58"/>
      <c r="W1" s="58"/>
      <c r="X1" s="58"/>
    </row>
    <row r="2" spans="1:24" s="70" customFormat="1" ht="34.950000000000003" customHeight="1" x14ac:dyDescent="0.4">
      <c r="A2" s="59"/>
      <c r="B2" s="136"/>
      <c r="C2" s="61"/>
      <c r="D2" s="137" t="s">
        <v>146</v>
      </c>
      <c r="E2" s="63" t="s">
        <v>147</v>
      </c>
      <c r="F2" s="63">
        <v>2022</v>
      </c>
      <c r="G2" s="63">
        <v>2023</v>
      </c>
      <c r="H2" s="63">
        <v>2024</v>
      </c>
      <c r="I2" s="682"/>
      <c r="J2" s="66" t="s">
        <v>149</v>
      </c>
      <c r="K2" s="666"/>
      <c r="L2" s="666"/>
      <c r="M2" s="667"/>
      <c r="N2" s="69"/>
      <c r="O2" s="68"/>
      <c r="P2" s="68"/>
    </row>
    <row r="3" spans="1:24" s="70" customFormat="1" ht="221.4" customHeight="1" x14ac:dyDescent="0.4">
      <c r="A3" s="59"/>
      <c r="B3" s="136"/>
      <c r="C3" s="678" t="s">
        <v>196</v>
      </c>
      <c r="D3" s="679"/>
      <c r="E3" s="679"/>
      <c r="F3" s="679"/>
      <c r="G3" s="679"/>
      <c r="H3" s="679"/>
      <c r="I3" s="679"/>
      <c r="J3" s="679"/>
      <c r="K3" s="666"/>
      <c r="L3" s="666"/>
      <c r="M3" s="667"/>
      <c r="N3" s="69"/>
      <c r="O3" s="68"/>
      <c r="P3" s="68"/>
    </row>
    <row r="4" spans="1:24" s="70" customFormat="1" ht="43.2" customHeight="1" x14ac:dyDescent="0.4">
      <c r="A4" s="59"/>
      <c r="B4" s="136"/>
      <c r="C4" s="71"/>
      <c r="D4" s="681" t="s">
        <v>197</v>
      </c>
      <c r="E4" s="681"/>
      <c r="F4" s="681"/>
      <c r="G4" s="681"/>
      <c r="H4" s="681"/>
      <c r="I4" s="681"/>
      <c r="J4" s="681"/>
      <c r="K4" s="666"/>
      <c r="L4" s="666"/>
      <c r="M4" s="667"/>
      <c r="N4" s="69"/>
      <c r="O4" s="68"/>
      <c r="P4" s="68"/>
    </row>
    <row r="5" spans="1:24" s="68" customFormat="1" ht="30" customHeight="1" x14ac:dyDescent="0.4">
      <c r="A5" s="59"/>
      <c r="B5" s="136"/>
      <c r="C5" s="69"/>
      <c r="D5" s="138" t="s">
        <v>198</v>
      </c>
      <c r="E5" s="139"/>
      <c r="F5" s="139"/>
      <c r="G5" s="139"/>
      <c r="H5" s="139"/>
      <c r="I5" s="140"/>
      <c r="J5" s="141"/>
      <c r="K5" s="666"/>
      <c r="L5" s="666"/>
      <c r="M5" s="667"/>
      <c r="N5" s="69"/>
    </row>
    <row r="6" spans="1:24" s="70" customFormat="1" ht="30" customHeight="1" x14ac:dyDescent="0.4">
      <c r="A6" s="80"/>
      <c r="B6" s="136"/>
      <c r="C6" s="69"/>
      <c r="D6" s="81" t="s">
        <v>199</v>
      </c>
      <c r="E6" s="82" t="s">
        <v>200</v>
      </c>
      <c r="F6" s="111" t="s">
        <v>167</v>
      </c>
      <c r="G6" s="142">
        <v>0.1318</v>
      </c>
      <c r="H6" s="142">
        <v>0.18</v>
      </c>
      <c r="I6" s="143" t="s">
        <v>201</v>
      </c>
      <c r="J6" s="81"/>
      <c r="K6" s="666"/>
      <c r="L6" s="666"/>
      <c r="M6" s="667"/>
      <c r="N6" s="69"/>
      <c r="O6" s="68"/>
      <c r="P6" s="68"/>
    </row>
    <row r="7" spans="1:24" s="70" customFormat="1" ht="30" customHeight="1" x14ac:dyDescent="0.4">
      <c r="A7" s="80"/>
      <c r="B7" s="136"/>
      <c r="C7" s="69"/>
      <c r="D7" s="81" t="s">
        <v>199</v>
      </c>
      <c r="E7" s="144" t="s">
        <v>202</v>
      </c>
      <c r="F7" s="111" t="s">
        <v>167</v>
      </c>
      <c r="G7" s="142">
        <v>9.1999999999999998E-3</v>
      </c>
      <c r="H7" s="145">
        <v>2.9000000000000001E-2</v>
      </c>
      <c r="I7" s="146" t="s">
        <v>203</v>
      </c>
      <c r="J7" s="81"/>
      <c r="K7" s="666"/>
      <c r="L7" s="666"/>
      <c r="M7" s="667"/>
      <c r="N7" s="69"/>
      <c r="O7" s="68"/>
      <c r="P7" s="68"/>
    </row>
    <row r="8" spans="1:24" s="70" customFormat="1" ht="30" customHeight="1" x14ac:dyDescent="0.4">
      <c r="A8" s="80"/>
      <c r="B8" s="136"/>
      <c r="C8" s="69"/>
      <c r="D8" s="81" t="s">
        <v>199</v>
      </c>
      <c r="E8" s="147" t="s">
        <v>204</v>
      </c>
      <c r="F8" s="111" t="s">
        <v>167</v>
      </c>
      <c r="G8" s="142">
        <v>2.3800000000000002E-2</v>
      </c>
      <c r="H8" s="142">
        <v>3.5000000000000003E-2</v>
      </c>
      <c r="I8" s="143" t="s">
        <v>205</v>
      </c>
      <c r="J8" s="208" t="s">
        <v>206</v>
      </c>
      <c r="K8" s="666"/>
      <c r="L8" s="666"/>
      <c r="M8" s="667"/>
      <c r="N8" s="69"/>
      <c r="O8" s="68"/>
      <c r="P8" s="68"/>
    </row>
    <row r="9" spans="1:24" s="70" customFormat="1" ht="30" customHeight="1" x14ac:dyDescent="0.4">
      <c r="A9" s="80"/>
      <c r="B9" s="136"/>
      <c r="C9" s="69"/>
      <c r="D9" s="138" t="s">
        <v>207</v>
      </c>
      <c r="E9" s="82"/>
      <c r="F9" s="149"/>
      <c r="G9" s="149"/>
      <c r="H9" s="149"/>
      <c r="I9" s="150"/>
      <c r="J9" s="81"/>
      <c r="K9" s="666"/>
      <c r="L9" s="666"/>
      <c r="M9" s="667"/>
      <c r="N9" s="69"/>
      <c r="O9" s="68"/>
      <c r="P9" s="68"/>
    </row>
    <row r="10" spans="1:24" s="70" customFormat="1" ht="30" customHeight="1" x14ac:dyDescent="0.4">
      <c r="A10" s="80"/>
      <c r="B10" s="136"/>
      <c r="C10" s="69"/>
      <c r="D10" s="81" t="s">
        <v>199</v>
      </c>
      <c r="E10" s="82" t="s">
        <v>208</v>
      </c>
      <c r="F10" s="111" t="s">
        <v>167</v>
      </c>
      <c r="G10" s="151">
        <v>1</v>
      </c>
      <c r="H10" s="151">
        <v>1</v>
      </c>
      <c r="I10" s="143" t="s">
        <v>209</v>
      </c>
      <c r="J10" s="81"/>
      <c r="K10" s="666"/>
      <c r="L10" s="666"/>
      <c r="M10" s="667"/>
      <c r="N10" s="69"/>
      <c r="O10" s="68"/>
      <c r="P10" s="68"/>
    </row>
    <row r="11" spans="1:24" s="70" customFormat="1" ht="54.6" customHeight="1" x14ac:dyDescent="0.4">
      <c r="A11" s="80"/>
      <c r="B11" s="136"/>
      <c r="C11" s="69"/>
      <c r="D11" s="81" t="s">
        <v>199</v>
      </c>
      <c r="E11" s="82" t="s">
        <v>210</v>
      </c>
      <c r="F11" s="111" t="s">
        <v>167</v>
      </c>
      <c r="G11" s="151">
        <v>1</v>
      </c>
      <c r="H11" s="151">
        <v>1</v>
      </c>
      <c r="I11" s="143" t="s">
        <v>209</v>
      </c>
      <c r="J11" s="81"/>
      <c r="K11" s="666"/>
      <c r="L11" s="666"/>
      <c r="M11" s="667"/>
      <c r="N11" s="69"/>
      <c r="O11" s="68"/>
      <c r="P11" s="68"/>
    </row>
    <row r="12" spans="1:24" s="70" customFormat="1" ht="30" customHeight="1" x14ac:dyDescent="0.4">
      <c r="A12" s="80"/>
      <c r="B12" s="136"/>
      <c r="C12" s="69"/>
      <c r="D12" s="138" t="s">
        <v>211</v>
      </c>
      <c r="E12" s="82"/>
      <c r="F12" s="81"/>
      <c r="G12" s="152"/>
      <c r="H12" s="149"/>
      <c r="I12" s="150"/>
      <c r="J12" s="81"/>
      <c r="K12" s="666"/>
      <c r="L12" s="666"/>
      <c r="M12" s="667"/>
      <c r="N12" s="69"/>
      <c r="O12" s="68"/>
      <c r="P12" s="68"/>
    </row>
    <row r="13" spans="1:24" s="70" customFormat="1" ht="30" customHeight="1" x14ac:dyDescent="0.4">
      <c r="A13" s="80"/>
      <c r="B13" s="136"/>
      <c r="C13" s="69"/>
      <c r="D13" s="81" t="s">
        <v>199</v>
      </c>
      <c r="E13" s="81" t="s">
        <v>212</v>
      </c>
      <c r="F13" s="145">
        <v>2.7000000000000001E-3</v>
      </c>
      <c r="G13" s="142">
        <v>2.1299999999999999E-2</v>
      </c>
      <c r="H13" s="153">
        <v>2.3599999999999999E-2</v>
      </c>
      <c r="I13" s="154" t="s">
        <v>213</v>
      </c>
      <c r="J13" s="81"/>
      <c r="K13" s="666"/>
      <c r="L13" s="666"/>
      <c r="M13" s="667"/>
      <c r="N13" s="69"/>
      <c r="O13" s="68"/>
      <c r="P13" s="68"/>
    </row>
    <row r="14" spans="1:24" s="70" customFormat="1" ht="30" customHeight="1" x14ac:dyDescent="0.4">
      <c r="A14" s="80"/>
      <c r="B14" s="136"/>
      <c r="C14" s="69"/>
      <c r="D14" s="81" t="s">
        <v>199</v>
      </c>
      <c r="E14" s="81" t="s">
        <v>202</v>
      </c>
      <c r="F14" s="145">
        <v>4.36E-2</v>
      </c>
      <c r="G14" s="153">
        <v>4.8800000000000003E-2</v>
      </c>
      <c r="H14" s="153">
        <v>6.9000000000000006E-2</v>
      </c>
      <c r="I14" s="155" t="s">
        <v>214</v>
      </c>
      <c r="J14" s="81"/>
      <c r="K14" s="666"/>
      <c r="L14" s="666"/>
      <c r="M14" s="667"/>
      <c r="N14" s="69"/>
      <c r="O14" s="68"/>
      <c r="P14" s="68"/>
    </row>
    <row r="15" spans="1:24" s="70" customFormat="1" ht="30" customHeight="1" x14ac:dyDescent="0.4">
      <c r="A15" s="80"/>
      <c r="B15" s="136"/>
      <c r="C15" s="69"/>
      <c r="D15" s="81" t="s">
        <v>199</v>
      </c>
      <c r="E15" s="81" t="s">
        <v>215</v>
      </c>
      <c r="F15" s="111" t="s">
        <v>167</v>
      </c>
      <c r="G15" s="153">
        <v>0.14430000000000001</v>
      </c>
      <c r="H15" s="153">
        <v>0.13450000000000001</v>
      </c>
      <c r="I15" s="156" t="s">
        <v>216</v>
      </c>
      <c r="J15" s="81"/>
      <c r="K15" s="666"/>
      <c r="L15" s="666"/>
      <c r="M15" s="667"/>
      <c r="N15" s="69"/>
      <c r="O15" s="68"/>
      <c r="P15" s="68"/>
    </row>
    <row r="16" spans="1:24" s="70" customFormat="1" ht="30" customHeight="1" x14ac:dyDescent="0.4">
      <c r="A16" s="80"/>
      <c r="B16" s="136"/>
      <c r="C16" s="69"/>
      <c r="D16" s="81" t="s">
        <v>199</v>
      </c>
      <c r="E16" s="81" t="s">
        <v>217</v>
      </c>
      <c r="F16" s="111" t="s">
        <v>167</v>
      </c>
      <c r="G16" s="142">
        <v>6.8999999999999999E-3</v>
      </c>
      <c r="H16" s="142">
        <v>8.2000000000000007E-3</v>
      </c>
      <c r="I16" s="157" t="s">
        <v>218</v>
      </c>
      <c r="J16" s="81"/>
      <c r="K16" s="666"/>
      <c r="L16" s="666"/>
      <c r="M16" s="667"/>
      <c r="N16" s="69"/>
      <c r="O16" s="68"/>
      <c r="P16" s="68"/>
    </row>
    <row r="17" spans="1:16" s="70" customFormat="1" ht="30" customHeight="1" x14ac:dyDescent="0.4">
      <c r="A17" s="80"/>
      <c r="B17" s="136"/>
      <c r="C17" s="69"/>
      <c r="D17" s="138" t="s">
        <v>219</v>
      </c>
      <c r="E17" s="82"/>
      <c r="F17" s="81"/>
      <c r="G17" s="153"/>
      <c r="H17" s="153"/>
      <c r="I17" s="158"/>
      <c r="J17" s="81"/>
      <c r="K17" s="666"/>
      <c r="L17" s="666"/>
      <c r="M17" s="667"/>
      <c r="N17" s="69"/>
      <c r="O17" s="68"/>
      <c r="P17" s="68"/>
    </row>
    <row r="18" spans="1:16" s="70" customFormat="1" ht="30" customHeight="1" x14ac:dyDescent="0.4">
      <c r="A18" s="80"/>
      <c r="B18" s="136"/>
      <c r="C18" s="69"/>
      <c r="D18" s="81" t="s">
        <v>199</v>
      </c>
      <c r="E18" s="81" t="s">
        <v>220</v>
      </c>
      <c r="F18" s="159">
        <v>1</v>
      </c>
      <c r="G18" s="151">
        <v>1</v>
      </c>
      <c r="H18" s="152">
        <v>1</v>
      </c>
      <c r="I18" s="143" t="s">
        <v>209</v>
      </c>
      <c r="J18" s="81"/>
      <c r="K18" s="666"/>
      <c r="L18" s="666"/>
      <c r="M18" s="667"/>
      <c r="N18" s="69"/>
      <c r="O18" s="68"/>
      <c r="P18" s="68"/>
    </row>
    <row r="19" spans="1:16" s="70" customFormat="1" ht="30" customHeight="1" x14ac:dyDescent="0.4">
      <c r="A19" s="80"/>
      <c r="B19" s="136"/>
      <c r="C19" s="69"/>
      <c r="D19" s="138" t="s">
        <v>221</v>
      </c>
      <c r="E19" s="82"/>
      <c r="F19" s="81"/>
      <c r="G19" s="153"/>
      <c r="H19" s="153"/>
      <c r="I19" s="158"/>
      <c r="J19" s="81"/>
      <c r="K19" s="666"/>
      <c r="L19" s="666"/>
      <c r="M19" s="667"/>
      <c r="N19" s="69"/>
      <c r="O19" s="68"/>
      <c r="P19" s="68"/>
    </row>
    <row r="20" spans="1:16" s="70" customFormat="1" ht="30" customHeight="1" x14ac:dyDescent="0.4">
      <c r="A20" s="80"/>
      <c r="B20" s="136"/>
      <c r="C20" s="69"/>
      <c r="D20" s="81" t="s">
        <v>199</v>
      </c>
      <c r="E20" s="81" t="s">
        <v>222</v>
      </c>
      <c r="F20" s="145">
        <v>0.13550000000000001</v>
      </c>
      <c r="G20" s="142">
        <v>0.14230000000000001</v>
      </c>
      <c r="H20" s="160">
        <v>0.26</v>
      </c>
      <c r="I20" s="156" t="s">
        <v>223</v>
      </c>
      <c r="J20" s="81"/>
      <c r="K20" s="666"/>
      <c r="L20" s="666"/>
      <c r="M20" s="667"/>
      <c r="N20" s="69"/>
      <c r="O20" s="68"/>
      <c r="P20" s="68"/>
    </row>
    <row r="21" spans="1:16" s="70" customFormat="1" ht="30" customHeight="1" x14ac:dyDescent="0.4">
      <c r="A21" s="80"/>
      <c r="B21" s="136"/>
      <c r="C21" s="69"/>
      <c r="D21" s="138" t="s">
        <v>224</v>
      </c>
      <c r="E21" s="82"/>
      <c r="F21" s="81"/>
      <c r="G21" s="153"/>
      <c r="H21" s="153"/>
      <c r="I21" s="158"/>
      <c r="J21" s="81"/>
      <c r="K21" s="666"/>
      <c r="L21" s="666"/>
      <c r="M21" s="667"/>
      <c r="N21" s="69"/>
      <c r="O21" s="68"/>
      <c r="P21" s="68"/>
    </row>
    <row r="22" spans="1:16" s="70" customFormat="1" ht="30" customHeight="1" x14ac:dyDescent="0.4">
      <c r="A22" s="80"/>
      <c r="B22" s="136"/>
      <c r="C22" s="69"/>
      <c r="D22" s="81" t="s">
        <v>199</v>
      </c>
      <c r="E22" s="81" t="s">
        <v>212</v>
      </c>
      <c r="F22" s="145">
        <v>5.0799999999999998E-2</v>
      </c>
      <c r="G22" s="142">
        <v>0.1963</v>
      </c>
      <c r="H22" s="142">
        <v>0.18640000000000001</v>
      </c>
      <c r="I22" s="156" t="s">
        <v>225</v>
      </c>
      <c r="J22" s="81"/>
      <c r="K22" s="666"/>
      <c r="L22" s="666"/>
      <c r="M22" s="667"/>
      <c r="N22" s="69"/>
      <c r="O22" s="68"/>
      <c r="P22" s="68"/>
    </row>
    <row r="23" spans="1:16" s="70" customFormat="1" ht="30" customHeight="1" x14ac:dyDescent="0.4">
      <c r="A23" s="80"/>
      <c r="B23" s="136"/>
      <c r="C23" s="69"/>
      <c r="D23" s="81" t="s">
        <v>199</v>
      </c>
      <c r="E23" s="161" t="s">
        <v>226</v>
      </c>
      <c r="F23" s="145">
        <v>3.32E-2</v>
      </c>
      <c r="G23" s="153">
        <v>7.8600000000000003E-2</v>
      </c>
      <c r="H23" s="153">
        <v>8.5000000000000006E-2</v>
      </c>
      <c r="I23" s="162" t="s">
        <v>227</v>
      </c>
      <c r="J23" s="81"/>
      <c r="K23" s="666"/>
      <c r="L23" s="666"/>
      <c r="M23" s="667"/>
      <c r="N23" s="69"/>
      <c r="O23" s="68"/>
      <c r="P23" s="68"/>
    </row>
    <row r="24" spans="1:16" s="70" customFormat="1" ht="30" customHeight="1" x14ac:dyDescent="0.4">
      <c r="A24" s="80"/>
      <c r="B24" s="136"/>
      <c r="C24" s="69"/>
      <c r="D24" s="81" t="s">
        <v>199</v>
      </c>
      <c r="E24" s="81" t="s">
        <v>222</v>
      </c>
      <c r="F24" s="145">
        <v>0.2964</v>
      </c>
      <c r="G24" s="142">
        <v>0.32050000000000001</v>
      </c>
      <c r="H24" s="153">
        <v>0.32900000000000001</v>
      </c>
      <c r="I24" s="162" t="s">
        <v>228</v>
      </c>
      <c r="J24" s="81"/>
      <c r="K24" s="666"/>
      <c r="L24" s="666"/>
      <c r="M24" s="667"/>
      <c r="N24" s="69"/>
      <c r="O24" s="68"/>
      <c r="P24" s="68"/>
    </row>
    <row r="25" spans="1:16" s="70" customFormat="1" ht="134.4" customHeight="1" x14ac:dyDescent="0.4">
      <c r="A25" s="80"/>
      <c r="B25" s="136"/>
      <c r="C25" s="680" t="s">
        <v>229</v>
      </c>
      <c r="D25" s="672"/>
      <c r="E25" s="672"/>
      <c r="F25" s="672"/>
      <c r="G25" s="672"/>
      <c r="H25" s="672"/>
      <c r="I25" s="672"/>
      <c r="J25" s="672"/>
      <c r="K25" s="67"/>
      <c r="L25" s="67"/>
      <c r="M25" s="68"/>
      <c r="N25" s="69"/>
      <c r="O25" s="68"/>
      <c r="P25" s="68"/>
    </row>
    <row r="26" spans="1:16" s="70" customFormat="1" ht="31.95" customHeight="1" x14ac:dyDescent="0.4">
      <c r="A26" s="80"/>
      <c r="B26" s="136"/>
      <c r="C26" s="71"/>
      <c r="D26" s="72" t="s">
        <v>230</v>
      </c>
      <c r="E26" s="163"/>
      <c r="F26" s="163"/>
      <c r="G26" s="163"/>
      <c r="H26" s="163"/>
      <c r="I26" s="164"/>
      <c r="J26" s="165"/>
      <c r="K26" s="666"/>
      <c r="L26" s="67"/>
      <c r="M26" s="667"/>
      <c r="N26" s="69"/>
      <c r="O26" s="68"/>
      <c r="P26" s="68"/>
    </row>
    <row r="27" spans="1:16" s="70" customFormat="1" ht="31.95" customHeight="1" x14ac:dyDescent="0.4">
      <c r="A27" s="80"/>
      <c r="B27" s="136"/>
      <c r="C27" s="69"/>
      <c r="D27" s="138" t="s">
        <v>211</v>
      </c>
      <c r="E27" s="166"/>
      <c r="F27" s="166"/>
      <c r="G27" s="166"/>
      <c r="H27" s="166"/>
      <c r="I27" s="167"/>
      <c r="J27" s="86"/>
      <c r="K27" s="666"/>
      <c r="L27" s="67"/>
      <c r="M27" s="667"/>
      <c r="N27" s="69"/>
      <c r="O27" s="68"/>
      <c r="P27" s="68"/>
    </row>
    <row r="28" spans="1:16" s="70" customFormat="1" ht="33" customHeight="1" x14ac:dyDescent="0.4">
      <c r="A28" s="80"/>
      <c r="B28" s="136"/>
      <c r="C28" s="69"/>
      <c r="D28" s="81" t="s">
        <v>231</v>
      </c>
      <c r="E28" s="82" t="s">
        <v>232</v>
      </c>
      <c r="F28" s="168">
        <v>1</v>
      </c>
      <c r="G28" s="168">
        <v>1</v>
      </c>
      <c r="H28" s="168">
        <v>1</v>
      </c>
      <c r="I28" s="143" t="s">
        <v>209</v>
      </c>
      <c r="J28" s="81"/>
      <c r="K28" s="666"/>
      <c r="L28" s="67"/>
      <c r="M28" s="667"/>
      <c r="N28" s="69"/>
      <c r="O28" s="68"/>
      <c r="P28" s="68"/>
    </row>
    <row r="29" spans="1:16" s="70" customFormat="1" ht="28.95" customHeight="1" x14ac:dyDescent="0.4">
      <c r="A29" s="80"/>
      <c r="B29" s="136"/>
      <c r="C29" s="69"/>
      <c r="D29" s="138" t="s">
        <v>198</v>
      </c>
      <c r="E29" s="82"/>
      <c r="F29" s="169"/>
      <c r="G29" s="169"/>
      <c r="H29" s="169"/>
      <c r="I29" s="150"/>
      <c r="J29" s="81"/>
      <c r="K29" s="666"/>
      <c r="L29" s="67"/>
      <c r="M29" s="667"/>
      <c r="N29" s="69"/>
      <c r="O29" s="68"/>
      <c r="P29" s="68"/>
    </row>
    <row r="30" spans="1:16" s="70" customFormat="1" ht="63" customHeight="1" x14ac:dyDescent="0.4">
      <c r="A30" s="80"/>
      <c r="B30" s="136"/>
      <c r="C30" s="69"/>
      <c r="D30" s="81" t="s">
        <v>231</v>
      </c>
      <c r="E30" s="82" t="s">
        <v>233</v>
      </c>
      <c r="F30" s="168">
        <v>1</v>
      </c>
      <c r="G30" s="170">
        <v>0.80649999999999999</v>
      </c>
      <c r="H30" s="170">
        <v>0.79</v>
      </c>
      <c r="I30" s="157" t="s">
        <v>234</v>
      </c>
      <c r="J30" s="208" t="s">
        <v>235</v>
      </c>
      <c r="K30" s="666"/>
      <c r="L30" s="67"/>
      <c r="M30" s="667"/>
      <c r="N30" s="69"/>
      <c r="O30" s="68"/>
      <c r="P30" s="68"/>
    </row>
    <row r="31" spans="1:16" s="70" customFormat="1" ht="30" customHeight="1" x14ac:dyDescent="0.4">
      <c r="A31" s="80"/>
      <c r="B31" s="136"/>
      <c r="C31" s="69"/>
      <c r="D31" s="138" t="s">
        <v>236</v>
      </c>
      <c r="E31" s="82"/>
      <c r="F31" s="169"/>
      <c r="G31" s="171"/>
      <c r="H31" s="171"/>
      <c r="I31" s="150"/>
      <c r="J31" s="81"/>
      <c r="K31" s="666"/>
      <c r="L31" s="67"/>
      <c r="M31" s="667"/>
      <c r="N31" s="69"/>
      <c r="O31" s="68"/>
      <c r="P31" s="68"/>
    </row>
    <row r="32" spans="1:16" s="70" customFormat="1" ht="49.95" customHeight="1" x14ac:dyDescent="0.4">
      <c r="A32" s="80"/>
      <c r="B32" s="136"/>
      <c r="C32" s="69"/>
      <c r="D32" s="81" t="s">
        <v>231</v>
      </c>
      <c r="E32" s="82" t="s">
        <v>233</v>
      </c>
      <c r="F32" s="172" t="s">
        <v>167</v>
      </c>
      <c r="G32" s="168">
        <v>1</v>
      </c>
      <c r="H32" s="168">
        <v>1</v>
      </c>
      <c r="I32" s="143" t="s">
        <v>209</v>
      </c>
      <c r="J32" s="208" t="s">
        <v>237</v>
      </c>
      <c r="K32" s="666"/>
      <c r="L32" s="67"/>
      <c r="M32" s="667"/>
      <c r="N32" s="69"/>
      <c r="O32" s="68"/>
      <c r="P32" s="68"/>
    </row>
    <row r="33" spans="1:16" s="70" customFormat="1" ht="30" customHeight="1" x14ac:dyDescent="0.4">
      <c r="A33" s="80"/>
      <c r="B33" s="136"/>
      <c r="C33" s="69"/>
      <c r="D33" s="81" t="s">
        <v>231</v>
      </c>
      <c r="E33" s="82" t="s">
        <v>238</v>
      </c>
      <c r="F33" s="168">
        <v>1</v>
      </c>
      <c r="G33" s="168">
        <v>1</v>
      </c>
      <c r="H33" s="168">
        <v>1</v>
      </c>
      <c r="I33" s="143" t="s">
        <v>209</v>
      </c>
      <c r="J33" s="81"/>
      <c r="K33" s="666"/>
      <c r="L33" s="67"/>
      <c r="M33" s="667"/>
      <c r="N33" s="69"/>
      <c r="O33" s="68"/>
      <c r="P33" s="68"/>
    </row>
    <row r="34" spans="1:16" s="70" customFormat="1" ht="30" customHeight="1" x14ac:dyDescent="0.4">
      <c r="A34" s="80"/>
      <c r="B34" s="136"/>
      <c r="C34" s="69"/>
      <c r="D34" s="81" t="s">
        <v>231</v>
      </c>
      <c r="E34" s="82" t="s">
        <v>220</v>
      </c>
      <c r="F34" s="173" t="s">
        <v>167</v>
      </c>
      <c r="G34" s="168">
        <v>1</v>
      </c>
      <c r="H34" s="168">
        <v>1</v>
      </c>
      <c r="I34" s="143" t="s">
        <v>209</v>
      </c>
      <c r="J34" s="81"/>
      <c r="K34" s="666"/>
      <c r="L34" s="67"/>
      <c r="M34" s="667"/>
      <c r="N34" s="69"/>
      <c r="O34" s="68"/>
      <c r="P34" s="68"/>
    </row>
    <row r="35" spans="1:16" s="70" customFormat="1" ht="45" customHeight="1" x14ac:dyDescent="0.4">
      <c r="A35" s="80"/>
      <c r="B35" s="136"/>
      <c r="C35" s="69"/>
      <c r="D35" s="174" t="s">
        <v>239</v>
      </c>
      <c r="E35" s="82"/>
      <c r="F35" s="97" t="s">
        <v>167</v>
      </c>
      <c r="G35" s="97" t="s">
        <v>167</v>
      </c>
      <c r="H35" s="97" t="s">
        <v>167</v>
      </c>
      <c r="I35" s="175" t="s">
        <v>167</v>
      </c>
      <c r="J35" s="208" t="s">
        <v>240</v>
      </c>
      <c r="K35" s="666"/>
      <c r="L35" s="67"/>
      <c r="M35" s="667"/>
      <c r="N35" s="69"/>
      <c r="O35" s="68"/>
      <c r="P35" s="68"/>
    </row>
    <row r="36" spans="1:16" s="70" customFormat="1" ht="30" customHeight="1" x14ac:dyDescent="0.4">
      <c r="A36" s="80"/>
      <c r="B36" s="136"/>
      <c r="C36" s="69"/>
      <c r="D36" s="174" t="s">
        <v>241</v>
      </c>
      <c r="E36" s="82"/>
      <c r="F36" s="168"/>
      <c r="G36" s="168"/>
      <c r="H36" s="176"/>
      <c r="I36" s="172"/>
      <c r="J36" s="81"/>
      <c r="K36" s="666"/>
      <c r="L36" s="67"/>
      <c r="M36" s="667"/>
      <c r="N36" s="69"/>
      <c r="O36" s="68"/>
      <c r="P36" s="68"/>
    </row>
    <row r="37" spans="1:16" s="70" customFormat="1" ht="30" customHeight="1" x14ac:dyDescent="0.4">
      <c r="A37" s="80"/>
      <c r="B37" s="136"/>
      <c r="C37" s="69"/>
      <c r="D37" s="81" t="s">
        <v>231</v>
      </c>
      <c r="E37" s="82" t="s">
        <v>232</v>
      </c>
      <c r="F37" s="168">
        <v>1</v>
      </c>
      <c r="G37" s="168">
        <v>1</v>
      </c>
      <c r="H37" s="168">
        <v>1</v>
      </c>
      <c r="I37" s="143" t="s">
        <v>209</v>
      </c>
      <c r="J37" s="81"/>
      <c r="K37" s="666"/>
      <c r="L37" s="67"/>
      <c r="M37" s="667"/>
      <c r="N37" s="69"/>
      <c r="O37" s="68"/>
      <c r="P37" s="68"/>
    </row>
    <row r="38" spans="1:16" s="70" customFormat="1" ht="30" customHeight="1" x14ac:dyDescent="0.4">
      <c r="A38" s="80"/>
      <c r="B38" s="136"/>
      <c r="C38" s="69"/>
      <c r="D38" s="177" t="s">
        <v>221</v>
      </c>
      <c r="E38" s="82"/>
      <c r="F38" s="168"/>
      <c r="G38" s="168"/>
      <c r="H38" s="176"/>
      <c r="I38" s="150"/>
      <c r="J38" s="81"/>
      <c r="K38" s="666"/>
      <c r="L38" s="67"/>
      <c r="M38" s="667"/>
      <c r="N38" s="69"/>
      <c r="O38" s="68"/>
      <c r="P38" s="68"/>
    </row>
    <row r="39" spans="1:16" s="70" customFormat="1" ht="30" customHeight="1" x14ac:dyDescent="0.4">
      <c r="A39" s="80"/>
      <c r="B39" s="136"/>
      <c r="C39" s="69"/>
      <c r="D39" s="81" t="s">
        <v>231</v>
      </c>
      <c r="E39" s="82" t="s">
        <v>232</v>
      </c>
      <c r="F39" s="168">
        <v>1</v>
      </c>
      <c r="G39" s="168">
        <v>1</v>
      </c>
      <c r="H39" s="168">
        <v>1</v>
      </c>
      <c r="I39" s="143" t="s">
        <v>209</v>
      </c>
      <c r="J39" s="81"/>
      <c r="K39" s="666"/>
      <c r="L39" s="67"/>
      <c r="M39" s="667"/>
      <c r="N39" s="69"/>
      <c r="O39" s="68"/>
      <c r="P39" s="68"/>
    </row>
    <row r="40" spans="1:16" s="70" customFormat="1" ht="30" customHeight="1" x14ac:dyDescent="0.4">
      <c r="A40" s="80"/>
      <c r="B40" s="136"/>
      <c r="C40" s="69"/>
      <c r="D40" s="177" t="s">
        <v>224</v>
      </c>
      <c r="E40" s="82"/>
      <c r="F40" s="176"/>
      <c r="G40" s="176"/>
      <c r="H40" s="176"/>
      <c r="I40" s="150"/>
      <c r="J40" s="81"/>
      <c r="K40" s="666"/>
      <c r="L40" s="67"/>
      <c r="M40" s="667"/>
      <c r="N40" s="69"/>
      <c r="O40" s="68"/>
      <c r="P40" s="68"/>
    </row>
    <row r="41" spans="1:16" s="70" customFormat="1" ht="30" customHeight="1" x14ac:dyDescent="0.4">
      <c r="A41" s="80"/>
      <c r="B41" s="136"/>
      <c r="C41" s="69"/>
      <c r="D41" s="81" t="s">
        <v>231</v>
      </c>
      <c r="E41" s="82" t="s">
        <v>232</v>
      </c>
      <c r="F41" s="168">
        <v>1</v>
      </c>
      <c r="G41" s="168">
        <v>1</v>
      </c>
      <c r="H41" s="168">
        <v>1</v>
      </c>
      <c r="I41" s="143" t="s">
        <v>209</v>
      </c>
      <c r="J41" s="81"/>
      <c r="K41" s="666"/>
      <c r="L41" s="67"/>
      <c r="M41" s="667"/>
      <c r="N41" s="69"/>
      <c r="O41" s="68"/>
      <c r="P41" s="68"/>
    </row>
    <row r="42" spans="1:16" s="70" customFormat="1" ht="93" customHeight="1" x14ac:dyDescent="0.4">
      <c r="A42" s="80"/>
      <c r="B42" s="136"/>
      <c r="C42" s="676" t="s">
        <v>242</v>
      </c>
      <c r="D42" s="677"/>
      <c r="E42" s="677"/>
      <c r="F42" s="677"/>
      <c r="G42" s="677"/>
      <c r="H42" s="677"/>
      <c r="I42" s="677"/>
      <c r="J42" s="677"/>
      <c r="K42" s="666"/>
      <c r="L42" s="67"/>
      <c r="M42" s="667"/>
      <c r="N42" s="69"/>
      <c r="O42" s="68"/>
      <c r="P42" s="68"/>
    </row>
    <row r="43" spans="1:16" s="70" customFormat="1" ht="30" customHeight="1" x14ac:dyDescent="0.4">
      <c r="A43" s="80"/>
      <c r="B43" s="136"/>
      <c r="C43" s="178"/>
      <c r="D43" s="179" t="s">
        <v>243</v>
      </c>
      <c r="E43" s="180"/>
      <c r="F43" s="181"/>
      <c r="G43" s="181"/>
      <c r="H43" s="181"/>
      <c r="I43" s="182"/>
      <c r="J43" s="183"/>
      <c r="K43" s="666"/>
      <c r="L43" s="67"/>
      <c r="M43" s="667"/>
      <c r="N43" s="69"/>
      <c r="O43" s="68"/>
      <c r="P43" s="68"/>
    </row>
    <row r="44" spans="1:16" s="70" customFormat="1" ht="58.95" customHeight="1" x14ac:dyDescent="0.4">
      <c r="A44" s="80"/>
      <c r="B44" s="136"/>
      <c r="C44" s="69"/>
      <c r="D44" s="81" t="s">
        <v>244</v>
      </c>
      <c r="E44" s="209" t="s">
        <v>245</v>
      </c>
      <c r="F44" s="184">
        <v>132</v>
      </c>
      <c r="G44" s="185">
        <v>21</v>
      </c>
      <c r="H44" s="184">
        <v>22</v>
      </c>
      <c r="I44" s="186">
        <f>((H44-G44)/G44)</f>
        <v>4.7619047619047616E-2</v>
      </c>
      <c r="J44" s="81"/>
      <c r="K44" s="666"/>
      <c r="L44" s="67"/>
      <c r="M44" s="667"/>
      <c r="N44" s="69"/>
      <c r="O44" s="68"/>
      <c r="P44" s="68"/>
    </row>
    <row r="45" spans="1:16" s="70" customFormat="1" ht="30" customHeight="1" x14ac:dyDescent="0.4">
      <c r="A45" s="80"/>
      <c r="B45" s="187"/>
      <c r="C45" s="188"/>
      <c r="D45" s="189" t="s">
        <v>246</v>
      </c>
      <c r="E45" s="190"/>
      <c r="F45" s="190"/>
      <c r="G45" s="190"/>
      <c r="H45" s="190"/>
      <c r="I45" s="191"/>
      <c r="J45" s="192"/>
      <c r="K45" s="666"/>
      <c r="L45" s="67"/>
      <c r="M45" s="667"/>
      <c r="N45" s="69"/>
      <c r="O45" s="68"/>
      <c r="P45" s="68"/>
    </row>
    <row r="46" spans="1:16" s="70" customFormat="1" ht="30" customHeight="1" x14ac:dyDescent="0.4">
      <c r="A46" s="103"/>
      <c r="B46" s="136"/>
      <c r="C46" s="69"/>
      <c r="D46" s="81" t="s">
        <v>244</v>
      </c>
      <c r="E46" s="82" t="s">
        <v>247</v>
      </c>
      <c r="F46" s="111" t="s">
        <v>167</v>
      </c>
      <c r="G46" s="170">
        <v>1.26E-2</v>
      </c>
      <c r="H46" s="170">
        <v>1.4999999999999999E-2</v>
      </c>
      <c r="I46" s="156" t="s">
        <v>213</v>
      </c>
      <c r="J46" s="683" t="s">
        <v>248</v>
      </c>
      <c r="K46" s="666"/>
      <c r="L46" s="67"/>
      <c r="M46" s="667"/>
      <c r="N46" s="69"/>
      <c r="O46" s="68"/>
      <c r="P46" s="68"/>
    </row>
    <row r="47" spans="1:16" s="70" customFormat="1" ht="30" customHeight="1" x14ac:dyDescent="0.4">
      <c r="A47" s="103"/>
      <c r="B47" s="136"/>
      <c r="C47" s="69"/>
      <c r="D47" s="81" t="s">
        <v>244</v>
      </c>
      <c r="E47" s="108" t="s">
        <v>249</v>
      </c>
      <c r="F47" s="111" t="s">
        <v>167</v>
      </c>
      <c r="G47" s="170">
        <v>2.58E-2</v>
      </c>
      <c r="H47" s="170">
        <v>1.4999999999999999E-2</v>
      </c>
      <c r="I47" s="162" t="s">
        <v>250</v>
      </c>
      <c r="J47" s="684"/>
      <c r="K47" s="666"/>
      <c r="L47" s="67"/>
      <c r="M47" s="667"/>
      <c r="N47" s="69"/>
      <c r="O47" s="68"/>
      <c r="P47" s="68"/>
    </row>
    <row r="48" spans="1:16" s="70" customFormat="1" ht="30" customHeight="1" x14ac:dyDescent="0.4">
      <c r="A48" s="39"/>
      <c r="B48" s="136"/>
      <c r="C48" s="69"/>
      <c r="D48" s="81" t="s">
        <v>244</v>
      </c>
      <c r="E48" s="108" t="s">
        <v>241</v>
      </c>
      <c r="F48" s="111" t="s">
        <v>167</v>
      </c>
      <c r="G48" s="193">
        <v>0</v>
      </c>
      <c r="H48" s="170">
        <v>1.9400000000000001E-2</v>
      </c>
      <c r="I48" s="194" t="s">
        <v>251</v>
      </c>
      <c r="J48" s="684"/>
      <c r="K48" s="666"/>
      <c r="L48" s="67"/>
      <c r="M48" s="667"/>
      <c r="N48" s="69"/>
      <c r="O48" s="68"/>
      <c r="P48" s="68"/>
    </row>
    <row r="49" spans="1:16" s="70" customFormat="1" ht="30" customHeight="1" x14ac:dyDescent="0.4">
      <c r="A49" s="39"/>
      <c r="B49" s="136"/>
      <c r="C49" s="69"/>
      <c r="D49" s="81" t="s">
        <v>244</v>
      </c>
      <c r="E49" s="108" t="s">
        <v>221</v>
      </c>
      <c r="F49" s="111" t="s">
        <v>167</v>
      </c>
      <c r="G49" s="193">
        <v>5.3999999999999999E-2</v>
      </c>
      <c r="H49" s="170">
        <v>3.8699999999999998E-2</v>
      </c>
      <c r="I49" s="162" t="s">
        <v>252</v>
      </c>
      <c r="J49" s="684"/>
      <c r="K49" s="666"/>
      <c r="L49" s="67"/>
      <c r="M49" s="667"/>
      <c r="N49" s="69"/>
      <c r="O49" s="68"/>
      <c r="P49" s="68"/>
    </row>
    <row r="50" spans="1:16" s="70" customFormat="1" ht="30" customHeight="1" x14ac:dyDescent="0.4">
      <c r="A50" s="39"/>
      <c r="B50" s="136"/>
      <c r="C50" s="69"/>
      <c r="D50" s="81" t="s">
        <v>244</v>
      </c>
      <c r="E50" s="108" t="s">
        <v>253</v>
      </c>
      <c r="F50" s="111" t="s">
        <v>167</v>
      </c>
      <c r="G50" s="193">
        <v>6.0000000000000001E-3</v>
      </c>
      <c r="H50" s="170">
        <v>4.19E-2</v>
      </c>
      <c r="I50" s="194" t="s">
        <v>254</v>
      </c>
      <c r="J50" s="684"/>
      <c r="K50" s="666"/>
      <c r="L50" s="67"/>
      <c r="M50" s="667"/>
      <c r="N50" s="69"/>
      <c r="O50" s="68"/>
      <c r="P50" s="68"/>
    </row>
    <row r="51" spans="1:16" s="70" customFormat="1" ht="30" customHeight="1" x14ac:dyDescent="0.4">
      <c r="A51" s="39"/>
      <c r="B51" s="136"/>
      <c r="C51" s="69"/>
      <c r="D51" s="81" t="s">
        <v>244</v>
      </c>
      <c r="E51" s="108" t="s">
        <v>207</v>
      </c>
      <c r="F51" s="111" t="s">
        <v>167</v>
      </c>
      <c r="G51" s="193">
        <v>3.04E-2</v>
      </c>
      <c r="H51" s="170">
        <v>2.7400000000000001E-2</v>
      </c>
      <c r="I51" s="162" t="s">
        <v>255</v>
      </c>
      <c r="J51" s="685"/>
      <c r="K51" s="666"/>
      <c r="L51" s="67"/>
      <c r="M51" s="667"/>
      <c r="N51" s="69"/>
      <c r="O51" s="68"/>
      <c r="P51" s="68"/>
    </row>
    <row r="52" spans="1:16" s="70" customFormat="1" ht="30" customHeight="1" x14ac:dyDescent="0.4">
      <c r="A52" s="39"/>
      <c r="B52" s="136"/>
      <c r="C52" s="188"/>
      <c r="D52" s="189" t="s">
        <v>256</v>
      </c>
      <c r="E52" s="190"/>
      <c r="F52" s="190"/>
      <c r="G52" s="190"/>
      <c r="H52" s="190"/>
      <c r="I52" s="191"/>
      <c r="J52" s="192"/>
      <c r="K52" s="666"/>
      <c r="L52" s="67"/>
      <c r="M52" s="667"/>
      <c r="N52" s="69"/>
      <c r="O52" s="68"/>
      <c r="P52" s="68"/>
    </row>
    <row r="53" spans="1:16" s="70" customFormat="1" ht="30" customHeight="1" x14ac:dyDescent="0.4">
      <c r="A53" s="39"/>
      <c r="B53" s="136"/>
      <c r="C53" s="69"/>
      <c r="D53" s="81" t="s">
        <v>244</v>
      </c>
      <c r="E53" s="82" t="s">
        <v>211</v>
      </c>
      <c r="F53" s="111" t="s">
        <v>167</v>
      </c>
      <c r="G53" s="195">
        <v>0</v>
      </c>
      <c r="H53" s="196">
        <v>0</v>
      </c>
      <c r="I53" s="143" t="s">
        <v>209</v>
      </c>
      <c r="J53" s="81"/>
      <c r="K53" s="666"/>
      <c r="L53" s="67"/>
      <c r="M53" s="667"/>
      <c r="N53" s="69"/>
      <c r="O53" s="68"/>
      <c r="P53" s="68"/>
    </row>
    <row r="54" spans="1:16" s="70" customFormat="1" ht="30" customHeight="1" x14ac:dyDescent="0.4">
      <c r="A54" s="39"/>
      <c r="B54" s="136"/>
      <c r="C54" s="69"/>
      <c r="D54" s="81" t="s">
        <v>244</v>
      </c>
      <c r="E54" s="108" t="s">
        <v>198</v>
      </c>
      <c r="F54" s="111" t="s">
        <v>167</v>
      </c>
      <c r="G54" s="196">
        <v>0</v>
      </c>
      <c r="H54" s="196">
        <v>0</v>
      </c>
      <c r="I54" s="143" t="s">
        <v>209</v>
      </c>
      <c r="J54" s="81"/>
      <c r="K54" s="666"/>
      <c r="L54" s="67"/>
      <c r="M54" s="667"/>
      <c r="N54" s="69"/>
      <c r="O54" s="68"/>
      <c r="P54" s="68"/>
    </row>
    <row r="55" spans="1:16" s="70" customFormat="1" ht="30" customHeight="1" x14ac:dyDescent="0.4">
      <c r="A55" s="110"/>
      <c r="B55" s="60"/>
      <c r="D55" s="81" t="s">
        <v>244</v>
      </c>
      <c r="E55" s="108" t="s">
        <v>241</v>
      </c>
      <c r="F55" s="111" t="s">
        <v>167</v>
      </c>
      <c r="G55" s="196">
        <v>0</v>
      </c>
      <c r="H55" s="196">
        <v>0</v>
      </c>
      <c r="I55" s="143" t="s">
        <v>209</v>
      </c>
      <c r="J55" s="81"/>
      <c r="K55" s="661"/>
      <c r="L55" s="112"/>
      <c r="M55" s="664"/>
    </row>
    <row r="56" spans="1:16" s="70" customFormat="1" ht="22.2" customHeight="1" x14ac:dyDescent="0.4">
      <c r="A56" s="110"/>
      <c r="B56" s="60"/>
      <c r="D56" s="81" t="s">
        <v>244</v>
      </c>
      <c r="E56" s="108" t="s">
        <v>221</v>
      </c>
      <c r="F56" s="111" t="s">
        <v>167</v>
      </c>
      <c r="G56" s="196">
        <v>0</v>
      </c>
      <c r="H56" s="196">
        <v>0</v>
      </c>
      <c r="I56" s="143" t="s">
        <v>209</v>
      </c>
      <c r="J56" s="81"/>
      <c r="K56" s="661"/>
      <c r="L56" s="112"/>
      <c r="M56" s="664"/>
    </row>
    <row r="57" spans="1:16" s="70" customFormat="1" ht="28.2" customHeight="1" x14ac:dyDescent="0.4">
      <c r="A57" s="110"/>
      <c r="B57" s="60"/>
      <c r="D57" s="81" t="s">
        <v>244</v>
      </c>
      <c r="E57" s="108" t="s">
        <v>253</v>
      </c>
      <c r="F57" s="111" t="s">
        <v>167</v>
      </c>
      <c r="G57" s="196">
        <v>0</v>
      </c>
      <c r="H57" s="196">
        <v>0</v>
      </c>
      <c r="I57" s="143" t="s">
        <v>209</v>
      </c>
      <c r="J57" s="81"/>
      <c r="K57" s="661"/>
      <c r="L57" s="112"/>
      <c r="M57" s="664"/>
    </row>
    <row r="58" spans="1:16" s="70" customFormat="1" ht="34.200000000000003" customHeight="1" x14ac:dyDescent="0.4">
      <c r="A58" s="110"/>
      <c r="B58" s="60"/>
      <c r="D58" s="81" t="s">
        <v>244</v>
      </c>
      <c r="E58" s="108" t="s">
        <v>207</v>
      </c>
      <c r="F58" s="111" t="s">
        <v>167</v>
      </c>
      <c r="G58" s="196">
        <v>0</v>
      </c>
      <c r="H58" s="196">
        <v>0</v>
      </c>
      <c r="I58" s="143" t="s">
        <v>209</v>
      </c>
      <c r="J58" s="81"/>
      <c r="K58" s="661"/>
      <c r="L58" s="112"/>
      <c r="M58" s="664"/>
    </row>
    <row r="59" spans="1:16" s="70" customFormat="1" ht="28.95" customHeight="1" x14ac:dyDescent="0.4">
      <c r="A59" s="110"/>
      <c r="B59" s="60"/>
      <c r="C59" s="188"/>
      <c r="D59" s="189" t="s">
        <v>257</v>
      </c>
      <c r="E59" s="190"/>
      <c r="F59" s="190"/>
      <c r="G59" s="190"/>
      <c r="H59" s="190"/>
      <c r="I59" s="191"/>
      <c r="J59" s="192"/>
      <c r="K59" s="661"/>
      <c r="L59" s="112"/>
      <c r="M59" s="664"/>
    </row>
    <row r="60" spans="1:16" s="70" customFormat="1" ht="27.6" customHeight="1" x14ac:dyDescent="0.4">
      <c r="A60" s="110"/>
      <c r="B60" s="60"/>
      <c r="D60" s="81" t="s">
        <v>244</v>
      </c>
      <c r="E60" s="82" t="s">
        <v>211</v>
      </c>
      <c r="F60" s="111" t="s">
        <v>167</v>
      </c>
      <c r="G60" s="196">
        <v>1</v>
      </c>
      <c r="H60" s="196">
        <v>1</v>
      </c>
      <c r="I60" s="143" t="s">
        <v>209</v>
      </c>
      <c r="J60" s="81"/>
      <c r="K60" s="661"/>
      <c r="L60" s="661"/>
      <c r="M60" s="664"/>
    </row>
    <row r="61" spans="1:16" s="70" customFormat="1" ht="22.95" customHeight="1" x14ac:dyDescent="0.4">
      <c r="A61" s="110"/>
      <c r="B61" s="60"/>
      <c r="D61" s="81" t="s">
        <v>244</v>
      </c>
      <c r="E61" s="108" t="s">
        <v>198</v>
      </c>
      <c r="F61" s="111" t="s">
        <v>167</v>
      </c>
      <c r="G61" s="196">
        <v>1</v>
      </c>
      <c r="H61" s="196">
        <v>1</v>
      </c>
      <c r="I61" s="143" t="s">
        <v>209</v>
      </c>
      <c r="J61" s="81"/>
      <c r="K61" s="661"/>
      <c r="L61" s="661"/>
      <c r="M61" s="664"/>
    </row>
    <row r="62" spans="1:16" s="70" customFormat="1" ht="25.2" customHeight="1" x14ac:dyDescent="0.4">
      <c r="A62" s="110"/>
      <c r="B62" s="60"/>
      <c r="D62" s="81" t="s">
        <v>244</v>
      </c>
      <c r="E62" s="108" t="s">
        <v>241</v>
      </c>
      <c r="F62" s="111" t="s">
        <v>167</v>
      </c>
      <c r="G62" s="196">
        <v>1</v>
      </c>
      <c r="H62" s="196">
        <v>1</v>
      </c>
      <c r="I62" s="143" t="s">
        <v>209</v>
      </c>
      <c r="J62" s="81"/>
      <c r="K62" s="112"/>
      <c r="L62" s="112"/>
    </row>
    <row r="63" spans="1:16" s="70" customFormat="1" ht="19.2" customHeight="1" x14ac:dyDescent="0.4">
      <c r="A63" s="110"/>
      <c r="B63" s="60"/>
      <c r="D63" s="81" t="s">
        <v>244</v>
      </c>
      <c r="E63" s="108" t="s">
        <v>221</v>
      </c>
      <c r="F63" s="111" t="s">
        <v>167</v>
      </c>
      <c r="G63" s="196">
        <v>1</v>
      </c>
      <c r="H63" s="196">
        <v>1</v>
      </c>
      <c r="I63" s="143" t="s">
        <v>209</v>
      </c>
      <c r="J63" s="81"/>
      <c r="K63" s="112"/>
      <c r="L63" s="112"/>
    </row>
    <row r="64" spans="1:16" s="70" customFormat="1" ht="25.2" customHeight="1" x14ac:dyDescent="0.4">
      <c r="A64" s="110"/>
      <c r="B64" s="60"/>
      <c r="D64" s="81" t="s">
        <v>244</v>
      </c>
      <c r="E64" s="108" t="s">
        <v>253</v>
      </c>
      <c r="F64" s="111" t="s">
        <v>167</v>
      </c>
      <c r="G64" s="196">
        <v>1</v>
      </c>
      <c r="H64" s="196">
        <v>1</v>
      </c>
      <c r="I64" s="143" t="s">
        <v>209</v>
      </c>
      <c r="J64" s="81"/>
      <c r="K64" s="112"/>
      <c r="L64" s="112"/>
    </row>
    <row r="65" spans="1:13" s="70" customFormat="1" ht="24.6" customHeight="1" x14ac:dyDescent="0.4">
      <c r="A65" s="110"/>
      <c r="B65" s="60"/>
      <c r="D65" s="81" t="s">
        <v>244</v>
      </c>
      <c r="E65" s="108" t="s">
        <v>207</v>
      </c>
      <c r="F65" s="111" t="s">
        <v>167</v>
      </c>
      <c r="G65" s="196">
        <v>1</v>
      </c>
      <c r="H65" s="196">
        <v>1</v>
      </c>
      <c r="I65" s="143" t="s">
        <v>209</v>
      </c>
      <c r="J65" s="81"/>
      <c r="K65" s="112"/>
      <c r="L65" s="112"/>
    </row>
    <row r="66" spans="1:13" s="70" customFormat="1" ht="45" customHeight="1" x14ac:dyDescent="0.4">
      <c r="A66" s="110"/>
      <c r="B66" s="60"/>
      <c r="C66" s="105"/>
      <c r="D66" s="686" t="s">
        <v>258</v>
      </c>
      <c r="E66" s="686"/>
      <c r="F66" s="686"/>
      <c r="G66" s="686"/>
      <c r="H66" s="686"/>
      <c r="I66" s="72"/>
      <c r="J66" s="212" t="s">
        <v>259</v>
      </c>
      <c r="K66" s="112"/>
      <c r="L66" s="112"/>
    </row>
    <row r="67" spans="1:13" s="70" customFormat="1" ht="187.95" customHeight="1" x14ac:dyDescent="0.4">
      <c r="A67" s="110"/>
      <c r="B67" s="60"/>
      <c r="D67" s="81" t="s">
        <v>260</v>
      </c>
      <c r="E67" s="117" t="s">
        <v>261</v>
      </c>
      <c r="F67" s="210" t="s">
        <v>167</v>
      </c>
      <c r="G67" s="197">
        <v>0.45660000000000001</v>
      </c>
      <c r="H67" s="198">
        <v>0.36799999999999999</v>
      </c>
      <c r="I67" s="157" t="s">
        <v>262</v>
      </c>
      <c r="J67" s="213" t="s">
        <v>263</v>
      </c>
      <c r="K67" s="112"/>
      <c r="L67" s="112"/>
    </row>
    <row r="68" spans="1:13" s="70" customFormat="1" ht="22.95" customHeight="1" x14ac:dyDescent="0.4">
      <c r="A68" s="110"/>
      <c r="B68" s="60"/>
      <c r="C68" s="105"/>
      <c r="D68" s="72" t="s">
        <v>264</v>
      </c>
      <c r="E68" s="72"/>
      <c r="F68" s="72"/>
      <c r="G68" s="72"/>
      <c r="H68" s="72"/>
      <c r="I68" s="72"/>
      <c r="J68" s="72"/>
      <c r="K68" s="112"/>
      <c r="L68" s="112"/>
    </row>
    <row r="69" spans="1:13" s="70" customFormat="1" ht="30.6" customHeight="1" x14ac:dyDescent="0.4">
      <c r="A69" s="110"/>
      <c r="B69" s="60"/>
      <c r="D69" s="200" t="s">
        <v>265</v>
      </c>
      <c r="E69" s="200" t="s">
        <v>266</v>
      </c>
      <c r="F69" s="201">
        <v>0</v>
      </c>
      <c r="G69" s="201">
        <v>0</v>
      </c>
      <c r="H69" s="201">
        <v>0</v>
      </c>
      <c r="I69" s="202">
        <v>0</v>
      </c>
      <c r="J69" s="199"/>
      <c r="K69" s="112"/>
      <c r="L69" s="112"/>
    </row>
    <row r="70" spans="1:13" s="70" customFormat="1" ht="32.4" customHeight="1" x14ac:dyDescent="0.4">
      <c r="A70" s="110"/>
      <c r="B70" s="60"/>
      <c r="D70" s="200" t="s">
        <v>267</v>
      </c>
      <c r="E70" s="200" t="s">
        <v>268</v>
      </c>
      <c r="F70" s="201">
        <v>0</v>
      </c>
      <c r="G70" s="201">
        <v>0</v>
      </c>
      <c r="H70" s="201">
        <v>0</v>
      </c>
      <c r="I70" s="202">
        <v>0</v>
      </c>
      <c r="J70" s="199"/>
      <c r="K70" s="112"/>
      <c r="L70" s="112"/>
    </row>
    <row r="71" spans="1:13" s="70" customFormat="1" ht="112.95" customHeight="1" x14ac:dyDescent="0.4">
      <c r="A71" s="110"/>
      <c r="B71" s="60"/>
      <c r="C71" s="673" t="s">
        <v>269</v>
      </c>
      <c r="D71" s="674"/>
      <c r="E71" s="674"/>
      <c r="F71" s="674"/>
      <c r="G71" s="674"/>
      <c r="H71" s="674"/>
      <c r="I71" s="674"/>
      <c r="J71" s="674"/>
      <c r="K71" s="112"/>
      <c r="L71" s="112"/>
      <c r="M71" s="664"/>
    </row>
    <row r="72" spans="1:13" s="70" customFormat="1" ht="19.2" customHeight="1" x14ac:dyDescent="0.4">
      <c r="A72" s="110"/>
      <c r="B72" s="58"/>
      <c r="D72" s="113"/>
      <c r="E72" s="112"/>
      <c r="F72" s="112"/>
      <c r="H72" s="112"/>
      <c r="I72" s="203"/>
      <c r="J72" s="117"/>
      <c r="K72" s="112"/>
      <c r="L72" s="112"/>
      <c r="M72" s="664"/>
    </row>
    <row r="73" spans="1:13" s="70" customFormat="1" ht="173.7" customHeight="1" x14ac:dyDescent="0.4">
      <c r="A73" s="110"/>
      <c r="B73" s="58"/>
      <c r="D73" s="113"/>
      <c r="E73" s="112"/>
      <c r="F73" s="112"/>
      <c r="H73" s="112"/>
      <c r="I73" s="203"/>
      <c r="J73" s="117"/>
      <c r="K73" s="112"/>
      <c r="L73" s="112"/>
      <c r="M73" s="664"/>
    </row>
    <row r="74" spans="1:13" s="70" customFormat="1" ht="132" customHeight="1" x14ac:dyDescent="0.4">
      <c r="A74" s="110"/>
      <c r="B74" s="58"/>
      <c r="D74" s="113"/>
      <c r="E74" s="112"/>
      <c r="F74" s="112"/>
      <c r="H74" s="112"/>
      <c r="I74" s="114"/>
      <c r="J74" s="117"/>
      <c r="K74" s="112"/>
      <c r="L74" s="112"/>
    </row>
    <row r="75" spans="1:13" s="70" customFormat="1" ht="48" customHeight="1" x14ac:dyDescent="0.4">
      <c r="A75" s="110"/>
      <c r="B75" s="58"/>
      <c r="D75" s="113"/>
      <c r="E75" s="112"/>
      <c r="F75" s="112"/>
      <c r="H75" s="112"/>
      <c r="I75" s="203"/>
      <c r="J75" s="117"/>
      <c r="K75" s="112"/>
      <c r="L75" s="661"/>
      <c r="M75" s="664"/>
    </row>
    <row r="76" spans="1:13" s="70" customFormat="1" ht="59.7" customHeight="1" x14ac:dyDescent="0.4">
      <c r="A76" s="110"/>
      <c r="B76" s="58"/>
      <c r="D76" s="113"/>
      <c r="E76" s="112"/>
      <c r="F76" s="112"/>
      <c r="H76" s="112"/>
      <c r="I76" s="203"/>
      <c r="J76" s="117"/>
      <c r="K76" s="112"/>
      <c r="L76" s="661"/>
      <c r="M76" s="664"/>
    </row>
    <row r="77" spans="1:13" s="70" customFormat="1" ht="48" customHeight="1" x14ac:dyDescent="0.4">
      <c r="A77" s="110"/>
      <c r="B77" s="58"/>
      <c r="D77" s="113"/>
      <c r="E77" s="112"/>
      <c r="F77" s="112"/>
      <c r="H77" s="112"/>
      <c r="I77" s="203"/>
      <c r="J77" s="117"/>
      <c r="K77" s="112"/>
      <c r="L77" s="661"/>
      <c r="M77" s="664"/>
    </row>
    <row r="78" spans="1:13" s="70" customFormat="1" ht="48" customHeight="1" x14ac:dyDescent="0.4">
      <c r="A78" s="110"/>
      <c r="B78" s="58"/>
      <c r="D78" s="113"/>
      <c r="E78" s="112"/>
      <c r="F78" s="112"/>
      <c r="H78" s="112"/>
      <c r="I78" s="203"/>
      <c r="J78" s="117"/>
      <c r="K78" s="112"/>
      <c r="L78" s="661"/>
      <c r="M78" s="664"/>
    </row>
    <row r="79" spans="1:13" s="70" customFormat="1" ht="48" customHeight="1" x14ac:dyDescent="0.4">
      <c r="A79" s="110"/>
      <c r="B79" s="58"/>
      <c r="D79" s="113"/>
      <c r="E79" s="112"/>
      <c r="F79" s="112"/>
      <c r="H79" s="112"/>
      <c r="I79" s="203"/>
      <c r="J79" s="117"/>
      <c r="K79" s="112"/>
      <c r="L79" s="661"/>
      <c r="M79" s="664"/>
    </row>
    <row r="80" spans="1:13" s="70" customFormat="1" ht="48" customHeight="1" x14ac:dyDescent="0.4">
      <c r="A80" s="110"/>
      <c r="B80" s="58"/>
      <c r="D80" s="113"/>
      <c r="E80" s="112"/>
      <c r="F80" s="112"/>
      <c r="H80" s="112"/>
      <c r="I80" s="203"/>
      <c r="J80" s="117"/>
      <c r="K80" s="112"/>
      <c r="L80" s="661"/>
      <c r="M80" s="664"/>
    </row>
    <row r="81" spans="1:13" s="70" customFormat="1" ht="80.25" customHeight="1" x14ac:dyDescent="0.4">
      <c r="A81" s="110"/>
      <c r="B81" s="58"/>
      <c r="D81" s="113"/>
      <c r="E81" s="112"/>
      <c r="F81" s="112"/>
      <c r="H81" s="112"/>
      <c r="I81" s="114"/>
      <c r="J81" s="117"/>
      <c r="K81" s="112"/>
      <c r="L81" s="112"/>
    </row>
    <row r="82" spans="1:13" s="70" customFormat="1" ht="42" customHeight="1" x14ac:dyDescent="0.4">
      <c r="A82" s="110"/>
      <c r="B82" s="58"/>
      <c r="D82" s="113"/>
      <c r="E82" s="112"/>
      <c r="F82" s="112"/>
      <c r="H82" s="112"/>
      <c r="I82" s="203"/>
      <c r="J82" s="117"/>
      <c r="K82" s="661"/>
      <c r="L82" s="112"/>
      <c r="M82" s="664"/>
    </row>
    <row r="83" spans="1:13" s="70" customFormat="1" ht="42" customHeight="1" x14ac:dyDescent="0.4">
      <c r="A83" s="110"/>
      <c r="B83" s="58"/>
      <c r="D83" s="113"/>
      <c r="E83" s="112"/>
      <c r="F83" s="112"/>
      <c r="H83" s="112"/>
      <c r="I83" s="203"/>
      <c r="J83" s="117"/>
      <c r="K83" s="661"/>
      <c r="L83" s="112"/>
      <c r="M83" s="664"/>
    </row>
    <row r="84" spans="1:13" s="70" customFormat="1" ht="42" customHeight="1" x14ac:dyDescent="0.4">
      <c r="A84" s="110"/>
      <c r="B84" s="58"/>
      <c r="D84" s="113"/>
      <c r="E84" s="112"/>
      <c r="F84" s="112"/>
      <c r="H84" s="112"/>
      <c r="I84" s="203"/>
      <c r="J84" s="117"/>
      <c r="K84" s="661"/>
      <c r="L84" s="112"/>
      <c r="M84" s="664"/>
    </row>
    <row r="85" spans="1:13" s="70" customFormat="1" ht="42" customHeight="1" x14ac:dyDescent="0.4">
      <c r="A85" s="110"/>
      <c r="B85" s="58"/>
      <c r="D85" s="113"/>
      <c r="E85" s="112"/>
      <c r="F85" s="112"/>
      <c r="H85" s="112"/>
      <c r="I85" s="203"/>
      <c r="J85" s="117"/>
      <c r="K85" s="661"/>
      <c r="L85" s="112"/>
      <c r="M85" s="664"/>
    </row>
    <row r="86" spans="1:13" s="70" customFormat="1" ht="42" customHeight="1" x14ac:dyDescent="0.4">
      <c r="A86" s="110"/>
      <c r="B86" s="58"/>
      <c r="D86" s="113"/>
      <c r="E86" s="112"/>
      <c r="F86" s="112"/>
      <c r="H86" s="112"/>
      <c r="I86" s="114"/>
      <c r="J86" s="117"/>
      <c r="K86" s="661"/>
      <c r="L86" s="661"/>
      <c r="M86" s="664"/>
    </row>
    <row r="87" spans="1:13" s="70" customFormat="1" ht="42" customHeight="1" x14ac:dyDescent="0.4">
      <c r="A87" s="110"/>
      <c r="B87" s="58"/>
      <c r="D87" s="113"/>
      <c r="E87" s="112"/>
      <c r="F87" s="112"/>
      <c r="H87" s="112"/>
      <c r="I87" s="203"/>
      <c r="J87" s="117"/>
      <c r="K87" s="661"/>
      <c r="L87" s="661"/>
      <c r="M87" s="664"/>
    </row>
    <row r="88" spans="1:13" s="70" customFormat="1" ht="42" customHeight="1" x14ac:dyDescent="0.4">
      <c r="A88" s="110"/>
      <c r="B88" s="58"/>
      <c r="D88" s="113"/>
      <c r="E88" s="112"/>
      <c r="F88" s="112"/>
      <c r="H88" s="112"/>
      <c r="I88" s="114"/>
      <c r="J88" s="117"/>
      <c r="K88" s="661"/>
      <c r="L88" s="661"/>
      <c r="M88" s="664"/>
    </row>
    <row r="89" spans="1:13" s="70" customFormat="1" ht="42" customHeight="1" x14ac:dyDescent="0.4">
      <c r="A89" s="110"/>
      <c r="B89" s="58"/>
      <c r="D89" s="113"/>
      <c r="E89" s="112"/>
      <c r="F89" s="112"/>
      <c r="H89" s="112"/>
      <c r="I89" s="204"/>
      <c r="J89" s="117"/>
      <c r="K89" s="661"/>
      <c r="L89" s="112"/>
      <c r="M89" s="664"/>
    </row>
    <row r="90" spans="1:13" s="70" customFormat="1" ht="42" customHeight="1" x14ac:dyDescent="0.4">
      <c r="A90" s="110"/>
      <c r="B90" s="58"/>
      <c r="D90" s="113"/>
      <c r="E90" s="112"/>
      <c r="F90" s="112"/>
      <c r="H90" s="112"/>
      <c r="I90" s="204"/>
      <c r="J90" s="117"/>
      <c r="K90" s="661"/>
      <c r="L90" s="112"/>
      <c r="M90" s="664"/>
    </row>
    <row r="91" spans="1:13" s="70" customFormat="1" ht="42" customHeight="1" x14ac:dyDescent="0.4">
      <c r="A91" s="110"/>
      <c r="B91" s="58"/>
      <c r="D91" s="113"/>
      <c r="E91" s="112"/>
      <c r="F91" s="112"/>
      <c r="H91" s="112"/>
      <c r="I91" s="204"/>
      <c r="J91" s="117"/>
      <c r="K91" s="661"/>
      <c r="L91" s="112"/>
      <c r="M91" s="664"/>
    </row>
    <row r="92" spans="1:13" s="70" customFormat="1" ht="30" customHeight="1" x14ac:dyDescent="0.4">
      <c r="A92" s="110"/>
      <c r="B92" s="58"/>
      <c r="D92" s="113"/>
      <c r="E92" s="661"/>
      <c r="F92" s="661"/>
      <c r="H92" s="112"/>
      <c r="I92" s="203"/>
      <c r="J92" s="663"/>
      <c r="K92" s="661"/>
      <c r="L92" s="112"/>
      <c r="M92" s="664"/>
    </row>
    <row r="93" spans="1:13" s="70" customFormat="1" ht="30" customHeight="1" x14ac:dyDescent="0.4">
      <c r="A93" s="110"/>
      <c r="B93" s="58"/>
      <c r="D93" s="113"/>
      <c r="E93" s="661"/>
      <c r="F93" s="661"/>
      <c r="H93" s="112"/>
      <c r="I93" s="203"/>
      <c r="J93" s="663"/>
      <c r="K93" s="661"/>
      <c r="L93" s="112"/>
      <c r="M93" s="664"/>
    </row>
    <row r="94" spans="1:13" s="70" customFormat="1" ht="30" customHeight="1" x14ac:dyDescent="0.4">
      <c r="A94" s="110"/>
      <c r="B94" s="58"/>
      <c r="D94" s="113"/>
      <c r="E94" s="661"/>
      <c r="F94" s="661"/>
      <c r="H94" s="112"/>
      <c r="I94" s="203"/>
      <c r="J94" s="663"/>
      <c r="K94" s="661"/>
      <c r="L94" s="112"/>
      <c r="M94" s="664"/>
    </row>
    <row r="95" spans="1:13" s="70" customFormat="1" ht="108.75" customHeight="1" x14ac:dyDescent="0.4">
      <c r="A95" s="110"/>
      <c r="B95" s="58"/>
      <c r="D95" s="113"/>
      <c r="E95" s="661"/>
      <c r="F95" s="661"/>
      <c r="H95" s="205"/>
      <c r="I95" s="203"/>
      <c r="J95" s="663"/>
      <c r="K95" s="661"/>
      <c r="L95" s="112"/>
      <c r="M95" s="664"/>
    </row>
    <row r="96" spans="1:13" s="70" customFormat="1" ht="110.7" customHeight="1" x14ac:dyDescent="0.4">
      <c r="A96" s="110"/>
      <c r="B96" s="58"/>
      <c r="D96" s="113"/>
      <c r="E96" s="661"/>
      <c r="F96" s="661"/>
      <c r="H96" s="112"/>
      <c r="I96" s="203"/>
      <c r="J96" s="663"/>
      <c r="K96" s="661"/>
      <c r="L96" s="112"/>
      <c r="M96" s="664"/>
    </row>
    <row r="97" spans="1:13" s="70" customFormat="1" ht="30" customHeight="1" x14ac:dyDescent="0.4">
      <c r="A97" s="110"/>
      <c r="B97" s="58"/>
      <c r="D97" s="113"/>
      <c r="E97" s="661"/>
      <c r="F97" s="661"/>
      <c r="H97" s="112"/>
      <c r="I97" s="203"/>
      <c r="J97" s="663"/>
      <c r="K97" s="661"/>
      <c r="L97" s="112"/>
      <c r="M97" s="664"/>
    </row>
    <row r="98" spans="1:13" s="70" customFormat="1" ht="42" customHeight="1" x14ac:dyDescent="0.4">
      <c r="A98" s="110"/>
      <c r="B98" s="58"/>
      <c r="D98" s="113"/>
      <c r="E98" s="661"/>
      <c r="F98" s="112"/>
      <c r="H98" s="112"/>
      <c r="I98" s="203"/>
      <c r="J98" s="663"/>
      <c r="K98" s="661"/>
      <c r="L98" s="661"/>
      <c r="M98" s="664"/>
    </row>
    <row r="99" spans="1:13" s="70" customFormat="1" ht="42" customHeight="1" x14ac:dyDescent="0.4">
      <c r="A99" s="110"/>
      <c r="B99" s="58"/>
      <c r="D99" s="113"/>
      <c r="E99" s="661"/>
      <c r="F99" s="112"/>
      <c r="H99" s="112"/>
      <c r="I99" s="203"/>
      <c r="J99" s="663"/>
      <c r="K99" s="661"/>
      <c r="L99" s="661"/>
      <c r="M99" s="664"/>
    </row>
    <row r="100" spans="1:13" s="70" customFormat="1" ht="54" customHeight="1" x14ac:dyDescent="0.4">
      <c r="A100" s="110"/>
      <c r="B100" s="58"/>
      <c r="D100" s="113"/>
      <c r="E100" s="661"/>
      <c r="F100" s="112"/>
      <c r="H100" s="112"/>
      <c r="I100" s="203"/>
      <c r="J100" s="663"/>
      <c r="K100" s="661"/>
      <c r="L100" s="661"/>
      <c r="M100" s="664"/>
    </row>
    <row r="101" spans="1:13" s="70" customFormat="1" ht="54" customHeight="1" x14ac:dyDescent="0.4">
      <c r="A101" s="110"/>
      <c r="B101" s="58"/>
      <c r="D101" s="113"/>
      <c r="E101" s="661"/>
      <c r="F101" s="112"/>
      <c r="H101" s="112"/>
      <c r="I101" s="203"/>
      <c r="J101" s="663"/>
      <c r="K101" s="661"/>
      <c r="L101" s="661"/>
      <c r="M101" s="664"/>
    </row>
    <row r="102" spans="1:13" s="70" customFormat="1" ht="54" customHeight="1" x14ac:dyDescent="0.4">
      <c r="A102" s="110"/>
      <c r="B102" s="58"/>
      <c r="D102" s="113"/>
      <c r="E102" s="661"/>
      <c r="F102" s="112"/>
      <c r="H102" s="112"/>
      <c r="I102" s="203"/>
      <c r="J102" s="663"/>
      <c r="K102" s="661"/>
      <c r="L102" s="661"/>
      <c r="M102" s="664"/>
    </row>
    <row r="103" spans="1:13" s="70" customFormat="1" ht="54" customHeight="1" x14ac:dyDescent="0.4">
      <c r="A103" s="110"/>
      <c r="B103" s="58"/>
      <c r="D103" s="113"/>
      <c r="E103" s="661"/>
      <c r="F103" s="112"/>
      <c r="H103" s="112"/>
      <c r="I103" s="203"/>
      <c r="J103" s="663"/>
      <c r="K103" s="661"/>
      <c r="L103" s="661"/>
      <c r="M103" s="664"/>
    </row>
    <row r="104" spans="1:13" s="70" customFormat="1" ht="30" customHeight="1" x14ac:dyDescent="0.4">
      <c r="A104" s="110"/>
      <c r="B104" s="58"/>
      <c r="D104" s="113"/>
      <c r="E104" s="661"/>
      <c r="F104" s="112"/>
      <c r="H104" s="112"/>
      <c r="I104" s="114"/>
      <c r="J104" s="663"/>
      <c r="K104" s="661"/>
      <c r="L104" s="112"/>
      <c r="M104" s="664"/>
    </row>
    <row r="105" spans="1:13" s="70" customFormat="1" ht="30" customHeight="1" x14ac:dyDescent="0.4">
      <c r="A105" s="110"/>
      <c r="B105" s="58"/>
      <c r="D105" s="113"/>
      <c r="E105" s="661"/>
      <c r="F105" s="112"/>
      <c r="H105" s="112"/>
      <c r="I105" s="114"/>
      <c r="J105" s="663"/>
      <c r="K105" s="661"/>
      <c r="L105" s="112"/>
      <c r="M105" s="664"/>
    </row>
    <row r="106" spans="1:13" s="70" customFormat="1" ht="30" customHeight="1" x14ac:dyDescent="0.4">
      <c r="A106" s="110"/>
      <c r="B106" s="58"/>
      <c r="D106" s="113"/>
      <c r="E106" s="661"/>
      <c r="F106" s="112"/>
      <c r="H106" s="112"/>
      <c r="I106" s="115"/>
      <c r="J106" s="663"/>
      <c r="K106" s="661"/>
      <c r="L106" s="112"/>
      <c r="M106" s="664"/>
    </row>
    <row r="107" spans="1:13" s="70" customFormat="1" ht="30" customHeight="1" x14ac:dyDescent="0.4">
      <c r="A107" s="110"/>
      <c r="B107" s="58"/>
      <c r="D107" s="113"/>
      <c r="E107" s="661"/>
      <c r="F107" s="112"/>
      <c r="H107" s="112"/>
      <c r="I107" s="115"/>
      <c r="J107" s="663"/>
      <c r="K107" s="661"/>
      <c r="L107" s="112"/>
      <c r="M107" s="664"/>
    </row>
    <row r="108" spans="1:13" s="70" customFormat="1" ht="30" customHeight="1" x14ac:dyDescent="0.4">
      <c r="A108" s="110"/>
      <c r="B108" s="58"/>
      <c r="D108" s="665"/>
      <c r="E108" s="661"/>
      <c r="F108" s="112"/>
      <c r="H108" s="112"/>
      <c r="I108" s="204"/>
      <c r="J108" s="663"/>
      <c r="K108" s="661"/>
      <c r="L108" s="661"/>
      <c r="M108" s="664"/>
    </row>
    <row r="109" spans="1:13" s="70" customFormat="1" ht="30" customHeight="1" x14ac:dyDescent="0.4">
      <c r="A109" s="110"/>
      <c r="B109" s="58"/>
      <c r="D109" s="665"/>
      <c r="E109" s="661"/>
      <c r="F109" s="112"/>
      <c r="H109" s="112"/>
      <c r="I109" s="204"/>
      <c r="J109" s="663"/>
      <c r="K109" s="661"/>
      <c r="L109" s="661"/>
      <c r="M109" s="664"/>
    </row>
    <row r="110" spans="1:13" s="70" customFormat="1" ht="30" customHeight="1" x14ac:dyDescent="0.4">
      <c r="A110" s="110"/>
      <c r="B110" s="58"/>
      <c r="D110" s="665"/>
      <c r="E110" s="661"/>
      <c r="F110" s="112"/>
      <c r="H110" s="112"/>
      <c r="I110" s="204"/>
      <c r="J110" s="663"/>
      <c r="K110" s="661"/>
      <c r="L110" s="661"/>
      <c r="M110" s="664"/>
    </row>
    <row r="111" spans="1:13" s="70" customFormat="1" ht="30" customHeight="1" x14ac:dyDescent="0.4">
      <c r="A111" s="110"/>
      <c r="B111" s="58"/>
      <c r="D111" s="665"/>
      <c r="E111" s="661"/>
      <c r="F111" s="112"/>
      <c r="H111" s="112"/>
      <c r="I111" s="204"/>
      <c r="J111" s="663"/>
      <c r="K111" s="661"/>
      <c r="L111" s="661"/>
      <c r="M111" s="664"/>
    </row>
    <row r="112" spans="1:13" s="70" customFormat="1" ht="30" customHeight="1" x14ac:dyDescent="0.4">
      <c r="A112" s="110"/>
      <c r="B112" s="58"/>
      <c r="D112" s="665"/>
      <c r="E112" s="661"/>
      <c r="F112" s="112"/>
      <c r="H112" s="112"/>
      <c r="I112" s="204"/>
      <c r="J112" s="663"/>
      <c r="K112" s="661"/>
      <c r="L112" s="661"/>
      <c r="M112" s="664"/>
    </row>
    <row r="113" spans="1:13" s="70" customFormat="1" ht="30" customHeight="1" x14ac:dyDescent="0.4">
      <c r="A113" s="110"/>
      <c r="B113" s="58"/>
      <c r="D113" s="665"/>
      <c r="E113" s="661"/>
      <c r="F113" s="112"/>
      <c r="H113" s="112"/>
      <c r="I113" s="204"/>
      <c r="J113" s="663"/>
      <c r="K113" s="661"/>
      <c r="L113" s="661"/>
      <c r="M113" s="664"/>
    </row>
    <row r="114" spans="1:13" s="70" customFormat="1" ht="75" customHeight="1" x14ac:dyDescent="0.4">
      <c r="A114" s="110"/>
      <c r="B114" s="58"/>
      <c r="D114" s="665"/>
      <c r="E114" s="661"/>
      <c r="F114" s="661"/>
      <c r="H114" s="112"/>
      <c r="I114" s="114"/>
      <c r="J114" s="663"/>
      <c r="K114" s="661"/>
      <c r="L114" s="112"/>
      <c r="M114" s="664"/>
    </row>
    <row r="115" spans="1:13" s="70" customFormat="1" ht="60" customHeight="1" x14ac:dyDescent="0.4">
      <c r="A115" s="110"/>
      <c r="B115" s="58"/>
      <c r="D115" s="665"/>
      <c r="E115" s="661"/>
      <c r="F115" s="661"/>
      <c r="H115" s="112"/>
      <c r="I115" s="114"/>
      <c r="J115" s="663"/>
      <c r="K115" s="661"/>
      <c r="L115" s="112"/>
      <c r="M115" s="664"/>
    </row>
    <row r="116" spans="1:13" s="70" customFormat="1" ht="72.75" customHeight="1" x14ac:dyDescent="0.4">
      <c r="A116" s="110"/>
      <c r="B116" s="58"/>
      <c r="D116" s="665"/>
      <c r="E116" s="661"/>
      <c r="F116" s="661"/>
      <c r="H116" s="112"/>
      <c r="I116" s="114"/>
      <c r="J116" s="663"/>
      <c r="K116" s="661"/>
      <c r="L116" s="112"/>
      <c r="M116" s="664"/>
    </row>
    <row r="117" spans="1:13" s="70" customFormat="1" ht="75" customHeight="1" x14ac:dyDescent="0.4">
      <c r="A117" s="110"/>
      <c r="B117" s="58"/>
      <c r="D117" s="665"/>
      <c r="E117" s="661"/>
      <c r="F117" s="661"/>
      <c r="H117" s="112"/>
      <c r="I117" s="114"/>
      <c r="J117" s="663"/>
      <c r="K117" s="661"/>
      <c r="L117" s="112"/>
      <c r="M117" s="664"/>
    </row>
    <row r="118" spans="1:13" s="70" customFormat="1" ht="42" customHeight="1" x14ac:dyDescent="0.4">
      <c r="A118" s="110"/>
      <c r="B118" s="58"/>
      <c r="D118" s="665"/>
      <c r="E118" s="661"/>
      <c r="F118" s="661"/>
      <c r="H118" s="112"/>
      <c r="I118" s="114"/>
      <c r="J118" s="663"/>
      <c r="K118" s="661"/>
      <c r="L118" s="112"/>
      <c r="M118" s="664"/>
    </row>
    <row r="119" spans="1:13" s="70" customFormat="1" ht="75" customHeight="1" x14ac:dyDescent="0.4">
      <c r="A119" s="110"/>
      <c r="B119" s="58"/>
      <c r="D119" s="665"/>
      <c r="E119" s="661"/>
      <c r="F119" s="661"/>
      <c r="H119" s="112"/>
      <c r="I119" s="114"/>
      <c r="J119" s="663"/>
      <c r="K119" s="661"/>
      <c r="L119" s="112"/>
      <c r="M119" s="664"/>
    </row>
    <row r="120" spans="1:13" s="70" customFormat="1" ht="42" customHeight="1" x14ac:dyDescent="0.4">
      <c r="A120" s="110"/>
      <c r="B120" s="58"/>
      <c r="D120" s="665"/>
      <c r="E120" s="661"/>
      <c r="F120" s="661"/>
      <c r="H120" s="112"/>
      <c r="I120" s="114"/>
      <c r="J120" s="663"/>
      <c r="K120" s="661"/>
      <c r="L120" s="112"/>
      <c r="M120" s="664"/>
    </row>
    <row r="121" spans="1:13" s="70" customFormat="1" ht="30" customHeight="1" x14ac:dyDescent="0.4">
      <c r="A121" s="110"/>
      <c r="B121" s="58"/>
      <c r="D121" s="665"/>
      <c r="E121" s="661"/>
      <c r="F121" s="661"/>
      <c r="H121" s="112"/>
      <c r="I121" s="114"/>
      <c r="J121" s="663"/>
      <c r="K121" s="661"/>
      <c r="L121" s="112"/>
      <c r="M121" s="664"/>
    </row>
    <row r="122" spans="1:13" s="70" customFormat="1" ht="30" customHeight="1" x14ac:dyDescent="0.4">
      <c r="A122" s="110"/>
      <c r="B122" s="58"/>
      <c r="D122" s="665"/>
      <c r="E122" s="661"/>
      <c r="F122" s="661"/>
      <c r="H122" s="112"/>
      <c r="I122" s="114"/>
      <c r="J122" s="663"/>
      <c r="K122" s="661"/>
      <c r="L122" s="112"/>
      <c r="M122" s="664"/>
    </row>
    <row r="123" spans="1:13" s="70" customFormat="1" ht="60.75" customHeight="1" x14ac:dyDescent="0.4">
      <c r="A123" s="110"/>
      <c r="B123" s="58"/>
      <c r="D123" s="665"/>
      <c r="E123" s="661"/>
      <c r="F123" s="112"/>
      <c r="H123" s="112"/>
      <c r="I123" s="204"/>
      <c r="J123" s="663"/>
      <c r="K123" s="661"/>
      <c r="L123" s="661"/>
      <c r="M123" s="664"/>
    </row>
    <row r="124" spans="1:13" s="70" customFormat="1" ht="60.75" customHeight="1" x14ac:dyDescent="0.4">
      <c r="A124" s="110"/>
      <c r="B124" s="58"/>
      <c r="D124" s="665"/>
      <c r="E124" s="661"/>
      <c r="F124" s="112"/>
      <c r="H124" s="112"/>
      <c r="I124" s="114"/>
      <c r="J124" s="663"/>
      <c r="K124" s="661"/>
      <c r="L124" s="661"/>
      <c r="M124" s="664"/>
    </row>
    <row r="125" spans="1:13" s="70" customFormat="1" ht="60.75" customHeight="1" x14ac:dyDescent="0.4">
      <c r="A125" s="110"/>
      <c r="B125" s="58"/>
      <c r="D125" s="665"/>
      <c r="E125" s="661"/>
      <c r="F125" s="112"/>
      <c r="H125" s="112"/>
      <c r="I125" s="114"/>
      <c r="J125" s="663"/>
      <c r="K125" s="661"/>
      <c r="L125" s="661"/>
      <c r="M125" s="664"/>
    </row>
    <row r="126" spans="1:13" s="70" customFormat="1" ht="42" customHeight="1" x14ac:dyDescent="0.4">
      <c r="A126" s="110"/>
      <c r="B126" s="58"/>
      <c r="D126" s="665"/>
      <c r="E126" s="661"/>
      <c r="F126" s="661"/>
      <c r="H126" s="112"/>
      <c r="I126" s="114"/>
      <c r="J126" s="663"/>
      <c r="K126" s="661"/>
      <c r="L126" s="112"/>
      <c r="M126" s="664"/>
    </row>
    <row r="127" spans="1:13" s="70" customFormat="1" ht="42" customHeight="1" x14ac:dyDescent="0.4">
      <c r="A127" s="110"/>
      <c r="B127" s="58"/>
      <c r="D127" s="665"/>
      <c r="E127" s="661"/>
      <c r="F127" s="661"/>
      <c r="H127" s="112"/>
      <c r="I127" s="114"/>
      <c r="J127" s="663"/>
      <c r="K127" s="661"/>
      <c r="L127" s="112"/>
      <c r="M127" s="664"/>
    </row>
    <row r="128" spans="1:13" s="70" customFormat="1" ht="42" customHeight="1" x14ac:dyDescent="0.4">
      <c r="A128" s="110"/>
      <c r="B128" s="58"/>
      <c r="D128" s="665"/>
      <c r="E128" s="661"/>
      <c r="F128" s="661"/>
      <c r="H128" s="112"/>
      <c r="I128" s="114"/>
      <c r="J128" s="663"/>
      <c r="K128" s="661"/>
      <c r="L128" s="112"/>
      <c r="M128" s="664"/>
    </row>
    <row r="129" spans="1:13" s="70" customFormat="1" ht="152.69999999999999" customHeight="1" x14ac:dyDescent="0.4">
      <c r="A129" s="110"/>
      <c r="B129" s="58"/>
      <c r="D129" s="665"/>
      <c r="E129" s="661"/>
      <c r="F129" s="661"/>
      <c r="H129" s="112"/>
      <c r="I129" s="114"/>
      <c r="J129" s="663"/>
      <c r="K129" s="661"/>
      <c r="L129" s="112"/>
      <c r="M129" s="664"/>
    </row>
    <row r="130" spans="1:13" s="70" customFormat="1" ht="30" customHeight="1" x14ac:dyDescent="0.4">
      <c r="A130" s="110"/>
      <c r="B130" s="58"/>
      <c r="D130" s="665"/>
      <c r="E130" s="661"/>
      <c r="F130" s="661"/>
      <c r="H130" s="112"/>
      <c r="I130" s="114"/>
      <c r="J130" s="663"/>
      <c r="K130" s="661"/>
      <c r="L130" s="112"/>
      <c r="M130" s="664"/>
    </row>
    <row r="131" spans="1:13" s="70" customFormat="1" ht="30" customHeight="1" x14ac:dyDescent="0.4">
      <c r="A131" s="110"/>
      <c r="B131" s="58"/>
      <c r="D131" s="665"/>
      <c r="E131" s="661"/>
      <c r="F131" s="661"/>
      <c r="H131" s="112"/>
      <c r="I131" s="114"/>
      <c r="J131" s="663"/>
      <c r="K131" s="661"/>
      <c r="L131" s="112"/>
      <c r="M131" s="664"/>
    </row>
    <row r="132" spans="1:13" s="70" customFormat="1" ht="30" customHeight="1" x14ac:dyDescent="0.4">
      <c r="A132" s="110"/>
      <c r="B132" s="58"/>
      <c r="D132" s="665"/>
      <c r="E132" s="661"/>
      <c r="F132" s="661"/>
      <c r="H132" s="112"/>
      <c r="I132" s="206"/>
      <c r="J132" s="663"/>
      <c r="K132" s="661"/>
      <c r="L132" s="112"/>
      <c r="M132" s="664"/>
    </row>
    <row r="133" spans="1:13" s="70" customFormat="1" ht="30" customHeight="1" x14ac:dyDescent="0.4">
      <c r="A133" s="110"/>
      <c r="B133" s="58"/>
      <c r="D133" s="665"/>
      <c r="E133" s="661"/>
      <c r="F133" s="661"/>
      <c r="H133" s="112"/>
      <c r="I133" s="206"/>
      <c r="J133" s="663"/>
      <c r="K133" s="661"/>
      <c r="L133" s="112"/>
      <c r="M133" s="664"/>
    </row>
    <row r="134" spans="1:13" s="70" customFormat="1" ht="46.5" customHeight="1" x14ac:dyDescent="0.4">
      <c r="A134" s="110"/>
      <c r="B134" s="58"/>
      <c r="D134" s="665"/>
      <c r="E134" s="661"/>
      <c r="F134" s="661"/>
      <c r="H134" s="112"/>
      <c r="I134" s="206"/>
      <c r="J134" s="663"/>
      <c r="K134" s="661"/>
      <c r="L134" s="112"/>
      <c r="M134" s="664"/>
    </row>
    <row r="135" spans="1:13" s="70" customFormat="1" ht="56.25" customHeight="1" x14ac:dyDescent="0.4">
      <c r="A135" s="110"/>
      <c r="B135" s="58"/>
      <c r="D135" s="665"/>
      <c r="E135" s="661"/>
      <c r="F135" s="112"/>
      <c r="H135" s="112"/>
      <c r="I135" s="114"/>
      <c r="J135" s="663"/>
      <c r="K135" s="661"/>
      <c r="L135" s="112"/>
      <c r="M135" s="664"/>
    </row>
    <row r="136" spans="1:13" s="70" customFormat="1" ht="60" customHeight="1" x14ac:dyDescent="0.4">
      <c r="A136" s="110"/>
      <c r="B136" s="58"/>
      <c r="D136" s="665"/>
      <c r="E136" s="661"/>
      <c r="F136" s="112"/>
      <c r="H136" s="112"/>
      <c r="I136" s="114"/>
      <c r="J136" s="663"/>
      <c r="K136" s="661"/>
      <c r="L136" s="112"/>
      <c r="M136" s="664"/>
    </row>
    <row r="137" spans="1:13" s="70" customFormat="1" ht="60" customHeight="1" x14ac:dyDescent="0.4">
      <c r="A137" s="110"/>
      <c r="B137" s="58"/>
      <c r="D137" s="665"/>
      <c r="E137" s="661"/>
      <c r="F137" s="112"/>
      <c r="H137" s="112"/>
      <c r="I137" s="114"/>
      <c r="J137" s="663"/>
      <c r="K137" s="661"/>
      <c r="L137" s="112"/>
      <c r="M137" s="664"/>
    </row>
    <row r="138" spans="1:13" s="70" customFormat="1" ht="60" customHeight="1" x14ac:dyDescent="0.4">
      <c r="A138" s="110"/>
      <c r="B138" s="58"/>
      <c r="D138" s="665"/>
      <c r="E138" s="661"/>
      <c r="F138" s="112"/>
      <c r="H138" s="112"/>
      <c r="I138" s="207"/>
      <c r="J138" s="663"/>
      <c r="K138" s="661"/>
      <c r="L138" s="112"/>
      <c r="M138" s="664"/>
    </row>
    <row r="139" spans="1:13" s="70" customFormat="1" ht="30" customHeight="1" x14ac:dyDescent="0.4">
      <c r="A139" s="110"/>
      <c r="B139" s="58"/>
      <c r="D139" s="665"/>
      <c r="E139" s="661"/>
      <c r="F139" s="661"/>
      <c r="H139" s="112"/>
      <c r="I139" s="114"/>
      <c r="J139" s="663"/>
      <c r="K139" s="661"/>
      <c r="L139" s="112"/>
      <c r="M139" s="664"/>
    </row>
    <row r="140" spans="1:13" s="70" customFormat="1" ht="30" customHeight="1" x14ac:dyDescent="0.4">
      <c r="A140" s="110"/>
      <c r="B140" s="58"/>
      <c r="D140" s="665"/>
      <c r="E140" s="661"/>
      <c r="F140" s="661"/>
      <c r="H140" s="112"/>
      <c r="I140" s="114"/>
      <c r="J140" s="663"/>
      <c r="K140" s="661"/>
      <c r="L140" s="112"/>
      <c r="M140" s="664"/>
    </row>
    <row r="141" spans="1:13" s="70" customFormat="1" ht="30" customHeight="1" x14ac:dyDescent="0.4">
      <c r="A141" s="110"/>
      <c r="B141" s="58"/>
      <c r="D141" s="665"/>
      <c r="E141" s="661"/>
      <c r="F141" s="661"/>
      <c r="H141" s="112"/>
      <c r="I141" s="114"/>
      <c r="J141" s="663"/>
      <c r="K141" s="661"/>
      <c r="L141" s="112"/>
      <c r="M141" s="664"/>
    </row>
    <row r="142" spans="1:13" s="70" customFormat="1" ht="146.69999999999999" customHeight="1" x14ac:dyDescent="0.4">
      <c r="A142" s="110"/>
      <c r="B142" s="58"/>
      <c r="D142" s="665"/>
      <c r="E142" s="661"/>
      <c r="F142" s="112"/>
      <c r="H142" s="112"/>
      <c r="I142" s="114"/>
      <c r="J142" s="663"/>
      <c r="K142" s="661"/>
      <c r="L142" s="112"/>
      <c r="M142" s="664"/>
    </row>
    <row r="143" spans="1:13" s="70" customFormat="1" ht="30" customHeight="1" x14ac:dyDescent="0.4">
      <c r="A143" s="110"/>
      <c r="B143" s="58"/>
      <c r="D143" s="665"/>
      <c r="E143" s="661"/>
      <c r="F143" s="661"/>
      <c r="H143" s="112"/>
      <c r="I143" s="207"/>
      <c r="J143" s="663"/>
      <c r="K143" s="661"/>
      <c r="L143" s="112"/>
      <c r="M143" s="664"/>
    </row>
    <row r="144" spans="1:13" s="70" customFormat="1" ht="30" customHeight="1" x14ac:dyDescent="0.4">
      <c r="A144" s="110"/>
      <c r="B144" s="58"/>
      <c r="D144" s="665"/>
      <c r="E144" s="661"/>
      <c r="F144" s="661"/>
      <c r="H144" s="112"/>
      <c r="I144" s="207"/>
      <c r="J144" s="663"/>
      <c r="K144" s="661"/>
      <c r="L144" s="112"/>
      <c r="M144" s="664"/>
    </row>
    <row r="145" spans="1:24" s="70" customFormat="1" ht="30" customHeight="1" x14ac:dyDescent="0.4">
      <c r="A145" s="110"/>
      <c r="B145" s="58"/>
      <c r="D145" s="665"/>
      <c r="E145" s="661"/>
      <c r="F145" s="661"/>
      <c r="H145" s="112"/>
      <c r="I145" s="207"/>
      <c r="J145" s="663"/>
      <c r="K145" s="661"/>
      <c r="L145" s="112"/>
      <c r="M145" s="664"/>
    </row>
    <row r="146" spans="1:24" s="70" customFormat="1" ht="42" customHeight="1" x14ac:dyDescent="0.4">
      <c r="A146" s="110"/>
      <c r="B146" s="58"/>
      <c r="D146" s="665"/>
      <c r="E146" s="661"/>
      <c r="F146" s="661"/>
      <c r="H146" s="112"/>
      <c r="I146" s="206"/>
      <c r="J146" s="663"/>
      <c r="K146" s="661"/>
      <c r="L146" s="112"/>
      <c r="M146" s="664"/>
    </row>
    <row r="147" spans="1:24" s="70" customFormat="1" ht="42" customHeight="1" x14ac:dyDescent="0.4">
      <c r="A147" s="110"/>
      <c r="B147" s="58"/>
      <c r="D147" s="665"/>
      <c r="E147" s="661"/>
      <c r="F147" s="661"/>
      <c r="H147" s="112"/>
      <c r="I147" s="114"/>
      <c r="J147" s="663"/>
      <c r="K147" s="661"/>
      <c r="L147" s="112"/>
      <c r="M147" s="664"/>
    </row>
    <row r="148" spans="1:24" s="70" customFormat="1" ht="42" customHeight="1" x14ac:dyDescent="0.4">
      <c r="A148" s="110"/>
      <c r="B148" s="58"/>
      <c r="D148" s="665"/>
      <c r="E148" s="661"/>
      <c r="F148" s="661"/>
      <c r="H148" s="112"/>
      <c r="I148" s="114"/>
      <c r="J148" s="663"/>
      <c r="K148" s="661"/>
      <c r="L148" s="112"/>
      <c r="M148" s="664"/>
    </row>
    <row r="149" spans="1:24" s="70" customFormat="1" ht="30" customHeight="1" x14ac:dyDescent="0.4">
      <c r="A149" s="110"/>
      <c r="B149" s="58"/>
      <c r="D149" s="665"/>
      <c r="E149" s="661"/>
      <c r="F149" s="112"/>
      <c r="H149" s="112"/>
      <c r="I149" s="114"/>
      <c r="J149" s="663"/>
      <c r="K149" s="661"/>
      <c r="L149" s="661"/>
      <c r="M149" s="664"/>
    </row>
    <row r="150" spans="1:24" s="70" customFormat="1" ht="30" customHeight="1" x14ac:dyDescent="0.4">
      <c r="A150" s="110"/>
      <c r="B150" s="58"/>
      <c r="D150" s="665"/>
      <c r="E150" s="661"/>
      <c r="F150" s="112"/>
      <c r="H150" s="112"/>
      <c r="I150" s="114"/>
      <c r="J150" s="663"/>
      <c r="K150" s="661"/>
      <c r="L150" s="661"/>
      <c r="M150" s="664"/>
    </row>
    <row r="151" spans="1:24" s="70" customFormat="1" ht="30" customHeight="1" x14ac:dyDescent="0.4">
      <c r="A151" s="110"/>
      <c r="B151" s="58"/>
      <c r="D151" s="665"/>
      <c r="E151" s="661"/>
      <c r="F151" s="112"/>
      <c r="H151" s="112"/>
      <c r="I151" s="206"/>
      <c r="J151" s="663"/>
      <c r="K151" s="661"/>
      <c r="L151" s="661"/>
      <c r="M151" s="664"/>
    </row>
    <row r="152" spans="1:24" s="70" customFormat="1" ht="103.95" customHeight="1" x14ac:dyDescent="0.4">
      <c r="A152" s="110"/>
      <c r="B152" s="58"/>
      <c r="D152" s="665"/>
      <c r="E152" s="661"/>
      <c r="F152" s="661"/>
      <c r="H152" s="112"/>
      <c r="I152" s="114"/>
      <c r="J152" s="663"/>
      <c r="K152" s="661"/>
      <c r="L152" s="112"/>
      <c r="M152" s="664"/>
    </row>
    <row r="153" spans="1:24" s="70" customFormat="1" ht="70.2" customHeight="1" x14ac:dyDescent="0.4">
      <c r="A153" s="110"/>
      <c r="B153" s="58"/>
      <c r="D153" s="665"/>
      <c r="E153" s="661"/>
      <c r="F153" s="661"/>
      <c r="H153" s="112"/>
      <c r="I153" s="114"/>
      <c r="J153" s="663"/>
      <c r="K153" s="661"/>
      <c r="L153" s="112"/>
      <c r="M153" s="664"/>
    </row>
    <row r="154" spans="1:24" s="70" customFormat="1" ht="56.25" customHeight="1" x14ac:dyDescent="0.4">
      <c r="A154" s="110"/>
      <c r="B154" s="58"/>
      <c r="D154" s="665"/>
      <c r="E154" s="661"/>
      <c r="F154" s="661"/>
      <c r="H154" s="112"/>
      <c r="I154" s="114"/>
      <c r="J154" s="663"/>
      <c r="K154" s="661"/>
      <c r="L154" s="112"/>
      <c r="M154" s="664"/>
    </row>
    <row r="155" spans="1:24" s="70" customFormat="1" ht="56.25" customHeight="1" x14ac:dyDescent="0.4">
      <c r="A155" s="110"/>
      <c r="B155" s="58"/>
      <c r="D155" s="665"/>
      <c r="E155" s="661"/>
      <c r="F155" s="661"/>
      <c r="H155" s="112"/>
      <c r="I155" s="114"/>
      <c r="J155" s="663"/>
      <c r="K155" s="661"/>
      <c r="L155" s="112"/>
      <c r="M155" s="664"/>
    </row>
    <row r="156" spans="1:24" s="70" customFormat="1" ht="56.25" customHeight="1" x14ac:dyDescent="0.4">
      <c r="A156" s="110"/>
      <c r="B156" s="58"/>
      <c r="D156" s="665"/>
      <c r="E156" s="661"/>
      <c r="F156" s="661"/>
      <c r="H156" s="112"/>
      <c r="I156" s="114"/>
      <c r="J156" s="663"/>
      <c r="K156" s="661"/>
      <c r="L156" s="112"/>
      <c r="M156" s="664"/>
    </row>
    <row r="157" spans="1:24" s="70" customFormat="1" ht="56.25" customHeight="1" x14ac:dyDescent="0.4">
      <c r="A157" s="110"/>
      <c r="B157" s="58"/>
      <c r="D157" s="665"/>
      <c r="E157" s="661"/>
      <c r="F157" s="661"/>
      <c r="H157" s="112"/>
      <c r="I157" s="114"/>
      <c r="J157" s="663"/>
      <c r="K157" s="661"/>
      <c r="L157" s="112"/>
      <c r="M157" s="664"/>
    </row>
    <row r="158" spans="1:24" s="70" customFormat="1" ht="14.25" customHeight="1" x14ac:dyDescent="0.4">
      <c r="A158" s="110"/>
      <c r="B158" s="58"/>
      <c r="D158" s="113"/>
      <c r="E158" s="112"/>
      <c r="I158" s="115"/>
    </row>
    <row r="159" spans="1:24" s="55" customFormat="1" ht="15" hidden="1" customHeight="1" x14ac:dyDescent="0.4">
      <c r="A159" s="110"/>
      <c r="B159" s="58"/>
      <c r="D159" s="113"/>
      <c r="E159" s="123"/>
      <c r="F159" s="57"/>
      <c r="I159" s="124"/>
      <c r="J159" s="57"/>
      <c r="K159" s="57"/>
      <c r="M159" s="57"/>
      <c r="O159" s="58"/>
      <c r="P159" s="58"/>
      <c r="Q159" s="58"/>
      <c r="R159" s="58"/>
      <c r="S159" s="58"/>
      <c r="T159" s="58"/>
      <c r="U159" s="58"/>
      <c r="V159" s="58"/>
      <c r="W159" s="58"/>
      <c r="X159" s="58"/>
    </row>
    <row r="160" spans="1:24" s="55" customFormat="1" ht="15" hidden="1" customHeight="1" x14ac:dyDescent="0.4">
      <c r="A160" s="110"/>
      <c r="B160" s="58"/>
      <c r="D160" s="113"/>
      <c r="E160" s="123"/>
      <c r="F160" s="57"/>
      <c r="I160" s="124"/>
      <c r="J160" s="57"/>
      <c r="K160" s="57"/>
      <c r="M160" s="57"/>
      <c r="O160" s="58"/>
      <c r="P160" s="58"/>
      <c r="Q160" s="58"/>
      <c r="R160" s="58"/>
      <c r="S160" s="58"/>
      <c r="T160" s="58"/>
      <c r="U160" s="58"/>
      <c r="V160" s="58"/>
      <c r="W160" s="58"/>
      <c r="X160" s="58"/>
    </row>
    <row r="161" spans="1:24" s="55" customFormat="1" ht="15" hidden="1" customHeight="1" x14ac:dyDescent="0.4">
      <c r="A161" s="110"/>
      <c r="B161" s="58"/>
      <c r="D161" s="113"/>
      <c r="E161" s="123"/>
      <c r="F161" s="57"/>
      <c r="I161" s="124"/>
      <c r="J161" s="57"/>
      <c r="K161" s="57"/>
      <c r="M161" s="57"/>
      <c r="O161" s="58"/>
      <c r="P161" s="58"/>
      <c r="Q161" s="58"/>
      <c r="R161" s="58"/>
      <c r="S161" s="58"/>
      <c r="T161" s="58"/>
      <c r="U161" s="58"/>
      <c r="V161" s="58"/>
      <c r="W161" s="58"/>
      <c r="X161" s="58"/>
    </row>
    <row r="162" spans="1:24" s="55" customFormat="1" ht="15" hidden="1" customHeight="1" x14ac:dyDescent="0.4">
      <c r="A162" s="110"/>
      <c r="B162" s="58"/>
      <c r="D162" s="113"/>
      <c r="E162" s="123"/>
      <c r="F162" s="57"/>
      <c r="I162" s="124"/>
      <c r="J162" s="57"/>
      <c r="K162" s="57"/>
      <c r="M162" s="57"/>
      <c r="O162" s="58"/>
      <c r="P162" s="58"/>
      <c r="Q162" s="58"/>
      <c r="R162" s="58"/>
      <c r="S162" s="58"/>
      <c r="T162" s="58"/>
      <c r="U162" s="58"/>
      <c r="V162" s="58"/>
      <c r="W162" s="58"/>
      <c r="X162" s="58"/>
    </row>
    <row r="163" spans="1:24" s="55" customFormat="1" ht="15" hidden="1" customHeight="1" x14ac:dyDescent="0.4">
      <c r="A163" s="110"/>
      <c r="B163" s="58"/>
      <c r="D163" s="113"/>
      <c r="E163" s="123"/>
      <c r="F163" s="57"/>
      <c r="I163" s="124"/>
      <c r="J163" s="57"/>
      <c r="K163" s="57"/>
      <c r="M163" s="57"/>
      <c r="O163" s="58"/>
      <c r="P163" s="58"/>
      <c r="Q163" s="58"/>
      <c r="R163" s="58"/>
      <c r="S163" s="58"/>
      <c r="T163" s="58"/>
      <c r="U163" s="58"/>
      <c r="V163" s="58"/>
      <c r="W163" s="58"/>
      <c r="X163" s="58"/>
    </row>
    <row r="164" spans="1:24" s="55" customFormat="1" ht="15" hidden="1" customHeight="1" x14ac:dyDescent="0.4">
      <c r="A164" s="110"/>
      <c r="B164" s="58"/>
      <c r="D164" s="113"/>
      <c r="E164" s="123"/>
      <c r="F164" s="57"/>
      <c r="I164" s="124"/>
      <c r="J164" s="57"/>
      <c r="K164" s="57"/>
      <c r="M164" s="57"/>
      <c r="O164" s="58"/>
      <c r="P164" s="58"/>
      <c r="Q164" s="58"/>
      <c r="R164" s="58"/>
      <c r="S164" s="58"/>
      <c r="T164" s="58"/>
      <c r="U164" s="58"/>
      <c r="V164" s="58"/>
      <c r="W164" s="58"/>
      <c r="X164" s="58"/>
    </row>
    <row r="165" spans="1:24" s="55" customFormat="1" ht="15" hidden="1" customHeight="1" x14ac:dyDescent="0.4">
      <c r="A165" s="110"/>
      <c r="B165" s="58"/>
      <c r="D165" s="113"/>
      <c r="E165" s="123"/>
      <c r="F165" s="57"/>
      <c r="I165" s="124"/>
      <c r="J165" s="57"/>
      <c r="K165" s="57"/>
      <c r="M165" s="57"/>
      <c r="O165" s="58"/>
      <c r="P165" s="58"/>
      <c r="Q165" s="58"/>
      <c r="R165" s="58"/>
      <c r="S165" s="58"/>
      <c r="T165" s="58"/>
      <c r="U165" s="58"/>
      <c r="V165" s="58"/>
      <c r="W165" s="58"/>
      <c r="X165" s="58"/>
    </row>
    <row r="166" spans="1:24" s="55" customFormat="1" ht="15" hidden="1" customHeight="1" x14ac:dyDescent="0.4">
      <c r="A166" s="110"/>
      <c r="B166" s="58"/>
      <c r="D166" s="113"/>
      <c r="E166" s="123"/>
      <c r="F166" s="57"/>
      <c r="I166" s="124"/>
      <c r="J166" s="57"/>
      <c r="K166" s="57"/>
      <c r="M166" s="57"/>
      <c r="O166" s="58"/>
      <c r="P166" s="58"/>
      <c r="Q166" s="58"/>
      <c r="R166" s="58"/>
      <c r="S166" s="58"/>
      <c r="T166" s="58"/>
      <c r="U166" s="58"/>
      <c r="V166" s="58"/>
      <c r="W166" s="58"/>
      <c r="X166" s="58"/>
    </row>
    <row r="167" spans="1:24" s="55" customFormat="1" ht="15" hidden="1" customHeight="1" x14ac:dyDescent="0.4">
      <c r="A167" s="110"/>
      <c r="B167" s="58"/>
      <c r="D167" s="113"/>
      <c r="E167" s="123"/>
      <c r="F167" s="57"/>
      <c r="I167" s="124"/>
      <c r="J167" s="57"/>
      <c r="K167" s="57"/>
      <c r="M167" s="57"/>
      <c r="O167" s="58"/>
      <c r="P167" s="58"/>
      <c r="Q167" s="58"/>
      <c r="R167" s="58"/>
      <c r="S167" s="58"/>
      <c r="T167" s="58"/>
      <c r="U167" s="58"/>
      <c r="V167" s="58"/>
      <c r="W167" s="58"/>
      <c r="X167" s="58"/>
    </row>
    <row r="168" spans="1:24" s="55" customFormat="1" ht="15" hidden="1" customHeight="1" x14ac:dyDescent="0.4">
      <c r="A168" s="110"/>
      <c r="B168" s="58"/>
      <c r="D168" s="113"/>
      <c r="E168" s="123"/>
      <c r="F168" s="57"/>
      <c r="I168" s="124"/>
      <c r="J168" s="57"/>
      <c r="K168" s="57"/>
      <c r="M168" s="57"/>
      <c r="O168" s="58"/>
      <c r="P168" s="58"/>
      <c r="Q168" s="58"/>
      <c r="R168" s="58"/>
      <c r="S168" s="58"/>
      <c r="T168" s="58"/>
      <c r="U168" s="58"/>
      <c r="V168" s="58"/>
      <c r="W168" s="58"/>
      <c r="X168" s="58"/>
    </row>
    <row r="169" spans="1:24" s="55" customFormat="1" ht="15" hidden="1" customHeight="1" x14ac:dyDescent="0.4">
      <c r="A169" s="110"/>
      <c r="B169" s="58"/>
      <c r="D169" s="113"/>
      <c r="E169" s="123"/>
      <c r="F169" s="57"/>
      <c r="I169" s="124"/>
      <c r="J169" s="57"/>
      <c r="K169" s="57"/>
      <c r="M169" s="57"/>
      <c r="O169" s="58"/>
      <c r="P169" s="58"/>
      <c r="Q169" s="58"/>
      <c r="R169" s="58"/>
      <c r="S169" s="58"/>
      <c r="T169" s="58"/>
      <c r="U169" s="58"/>
      <c r="V169" s="58"/>
      <c r="W169" s="58"/>
      <c r="X169" s="58"/>
    </row>
    <row r="170" spans="1:24" s="55" customFormat="1" ht="15" hidden="1" customHeight="1" x14ac:dyDescent="0.4">
      <c r="A170" s="110"/>
      <c r="B170" s="58"/>
      <c r="D170" s="113"/>
      <c r="E170" s="123"/>
      <c r="F170" s="57"/>
      <c r="I170" s="124"/>
      <c r="J170" s="57"/>
      <c r="K170" s="57"/>
      <c r="M170" s="57"/>
      <c r="O170" s="58"/>
      <c r="P170" s="58"/>
      <c r="Q170" s="58"/>
      <c r="R170" s="58"/>
      <c r="S170" s="58"/>
      <c r="T170" s="58"/>
      <c r="U170" s="58"/>
      <c r="V170" s="58"/>
      <c r="W170" s="58"/>
      <c r="X170" s="58"/>
    </row>
    <row r="171" spans="1:24" s="57" customFormat="1" ht="15" hidden="1" customHeight="1" x14ac:dyDescent="0.4">
      <c r="A171" s="110"/>
      <c r="B171" s="58"/>
      <c r="C171" s="55"/>
      <c r="D171" s="113"/>
      <c r="E171" s="123"/>
      <c r="G171" s="55"/>
      <c r="H171" s="55"/>
      <c r="I171" s="124"/>
      <c r="L171" s="55"/>
      <c r="N171" s="55"/>
      <c r="O171" s="58"/>
      <c r="P171" s="58"/>
      <c r="Q171" s="58"/>
      <c r="R171" s="58"/>
      <c r="S171" s="58"/>
      <c r="T171" s="58"/>
      <c r="U171" s="58"/>
      <c r="V171" s="58"/>
      <c r="W171" s="58"/>
      <c r="X171" s="58"/>
    </row>
    <row r="172" spans="1:24" s="57" customFormat="1" ht="15" hidden="1" customHeight="1" x14ac:dyDescent="0.4">
      <c r="A172" s="110"/>
      <c r="B172" s="58"/>
      <c r="C172" s="55"/>
      <c r="D172" s="113"/>
      <c r="E172" s="123"/>
      <c r="G172" s="55"/>
      <c r="H172" s="55"/>
      <c r="I172" s="124"/>
      <c r="L172" s="55"/>
      <c r="N172" s="55"/>
      <c r="O172" s="58"/>
      <c r="P172" s="58"/>
      <c r="Q172" s="58"/>
      <c r="R172" s="58"/>
      <c r="S172" s="58"/>
      <c r="T172" s="58"/>
      <c r="U172" s="58"/>
      <c r="V172" s="58"/>
      <c r="W172" s="58"/>
      <c r="X172" s="58"/>
    </row>
    <row r="173" spans="1:24" s="57" customFormat="1" ht="15" hidden="1" customHeight="1" x14ac:dyDescent="0.4">
      <c r="A173" s="110"/>
      <c r="B173" s="58"/>
      <c r="C173" s="55"/>
      <c r="D173" s="113"/>
      <c r="E173" s="123"/>
      <c r="G173" s="55"/>
      <c r="H173" s="55"/>
      <c r="I173" s="124"/>
      <c r="L173" s="55"/>
      <c r="N173" s="55"/>
      <c r="O173" s="58"/>
      <c r="P173" s="58"/>
      <c r="Q173" s="58"/>
      <c r="R173" s="58"/>
      <c r="S173" s="58"/>
      <c r="T173" s="58"/>
      <c r="U173" s="58"/>
      <c r="V173" s="58"/>
      <c r="W173" s="58"/>
      <c r="X173" s="58"/>
    </row>
    <row r="174" spans="1:24" s="57" customFormat="1" ht="15" hidden="1" customHeight="1" x14ac:dyDescent="0.4">
      <c r="A174" s="110"/>
      <c r="B174" s="58"/>
      <c r="C174" s="55"/>
      <c r="D174" s="113"/>
      <c r="E174" s="123"/>
      <c r="G174" s="55"/>
      <c r="H174" s="55"/>
      <c r="I174" s="124"/>
      <c r="L174" s="55"/>
      <c r="N174" s="55"/>
      <c r="O174" s="58"/>
      <c r="P174" s="58"/>
      <c r="Q174" s="58"/>
      <c r="R174" s="58"/>
      <c r="S174" s="58"/>
      <c r="T174" s="58"/>
      <c r="U174" s="58"/>
      <c r="V174" s="58"/>
      <c r="W174" s="58"/>
      <c r="X174" s="58"/>
    </row>
    <row r="175" spans="1:24" s="57" customFormat="1" ht="15" hidden="1" customHeight="1" x14ac:dyDescent="0.4">
      <c r="A175" s="110"/>
      <c r="B175" s="58"/>
      <c r="C175" s="55"/>
      <c r="D175" s="113"/>
      <c r="E175" s="123"/>
      <c r="G175" s="55"/>
      <c r="H175" s="55"/>
      <c r="I175" s="124"/>
      <c r="L175" s="55"/>
      <c r="N175" s="55"/>
      <c r="O175" s="58"/>
      <c r="P175" s="58"/>
      <c r="Q175" s="58"/>
      <c r="R175" s="58"/>
      <c r="S175" s="58"/>
      <c r="T175" s="58"/>
      <c r="U175" s="58"/>
      <c r="V175" s="58"/>
      <c r="W175" s="58"/>
      <c r="X175" s="58"/>
    </row>
    <row r="176" spans="1:24" s="57" customFormat="1" ht="15" hidden="1" customHeight="1" x14ac:dyDescent="0.4">
      <c r="A176" s="110"/>
      <c r="B176" s="58"/>
      <c r="C176" s="55"/>
      <c r="D176" s="113"/>
      <c r="E176" s="123"/>
      <c r="G176" s="55"/>
      <c r="H176" s="55"/>
      <c r="I176" s="124"/>
      <c r="L176" s="55"/>
      <c r="N176" s="55"/>
      <c r="O176" s="58"/>
      <c r="P176" s="58"/>
      <c r="Q176" s="58"/>
      <c r="R176" s="58"/>
      <c r="S176" s="58"/>
      <c r="T176" s="58"/>
      <c r="U176" s="58"/>
      <c r="V176" s="58"/>
      <c r="W176" s="58"/>
      <c r="X176" s="58"/>
    </row>
    <row r="177" spans="1:24" s="57" customFormat="1" ht="15" hidden="1" customHeight="1" x14ac:dyDescent="0.4">
      <c r="A177" s="110"/>
      <c r="B177" s="58"/>
      <c r="C177" s="55"/>
      <c r="D177" s="113"/>
      <c r="E177" s="123"/>
      <c r="G177" s="55"/>
      <c r="H177" s="55"/>
      <c r="I177" s="124"/>
      <c r="L177" s="55"/>
      <c r="N177" s="55"/>
      <c r="O177" s="58"/>
      <c r="P177" s="58"/>
      <c r="Q177" s="58"/>
      <c r="R177" s="58"/>
      <c r="S177" s="58"/>
      <c r="T177" s="58"/>
      <c r="U177" s="58"/>
      <c r="V177" s="58"/>
      <c r="W177" s="58"/>
      <c r="X177" s="58"/>
    </row>
    <row r="178" spans="1:24" s="57" customFormat="1" ht="15" hidden="1" customHeight="1" x14ac:dyDescent="0.4">
      <c r="A178" s="110"/>
      <c r="B178" s="58"/>
      <c r="C178" s="55"/>
      <c r="D178" s="113"/>
      <c r="E178" s="123"/>
      <c r="G178" s="55"/>
      <c r="H178" s="55"/>
      <c r="I178" s="124"/>
      <c r="L178" s="55"/>
      <c r="N178" s="55"/>
      <c r="O178" s="58"/>
      <c r="P178" s="58"/>
      <c r="Q178" s="58"/>
      <c r="R178" s="58"/>
      <c r="S178" s="58"/>
      <c r="T178" s="58"/>
      <c r="U178" s="58"/>
      <c r="V178" s="58"/>
      <c r="W178" s="58"/>
      <c r="X178" s="58"/>
    </row>
    <row r="179" spans="1:24" s="57" customFormat="1" ht="15" hidden="1" customHeight="1" x14ac:dyDescent="0.4">
      <c r="A179" s="110"/>
      <c r="B179" s="58"/>
      <c r="C179" s="55"/>
      <c r="D179" s="113"/>
      <c r="E179" s="123"/>
      <c r="G179" s="55"/>
      <c r="H179" s="55"/>
      <c r="I179" s="124"/>
      <c r="L179" s="55"/>
      <c r="N179" s="55"/>
      <c r="O179" s="58"/>
      <c r="P179" s="58"/>
      <c r="Q179" s="58"/>
      <c r="R179" s="58"/>
      <c r="S179" s="58"/>
      <c r="T179" s="58"/>
      <c r="U179" s="58"/>
      <c r="V179" s="58"/>
      <c r="W179" s="58"/>
      <c r="X179" s="58"/>
    </row>
    <row r="180" spans="1:24" s="57" customFormat="1" ht="15" hidden="1" customHeight="1" x14ac:dyDescent="0.4">
      <c r="A180" s="110"/>
      <c r="B180" s="58"/>
      <c r="C180" s="55"/>
      <c r="D180" s="113"/>
      <c r="E180" s="123"/>
      <c r="G180" s="55"/>
      <c r="H180" s="55"/>
      <c r="I180" s="124"/>
      <c r="L180" s="55"/>
      <c r="N180" s="55"/>
      <c r="O180" s="58"/>
      <c r="P180" s="58"/>
      <c r="Q180" s="58"/>
      <c r="R180" s="58"/>
      <c r="S180" s="58"/>
      <c r="T180" s="58"/>
      <c r="U180" s="58"/>
      <c r="V180" s="58"/>
      <c r="W180" s="58"/>
      <c r="X180" s="58"/>
    </row>
    <row r="181" spans="1:24" s="57" customFormat="1" ht="15" hidden="1" customHeight="1" x14ac:dyDescent="0.4">
      <c r="A181" s="110"/>
      <c r="B181" s="58"/>
      <c r="C181" s="55"/>
      <c r="D181" s="113"/>
      <c r="E181" s="123"/>
      <c r="G181" s="55"/>
      <c r="H181" s="55"/>
      <c r="I181" s="124"/>
      <c r="L181" s="55"/>
      <c r="N181" s="55"/>
      <c r="O181" s="58"/>
      <c r="P181" s="58"/>
      <c r="Q181" s="58"/>
      <c r="R181" s="58"/>
      <c r="S181" s="58"/>
      <c r="T181" s="58"/>
      <c r="U181" s="58"/>
      <c r="V181" s="58"/>
      <c r="W181" s="58"/>
      <c r="X181" s="58"/>
    </row>
    <row r="182" spans="1:24" s="57" customFormat="1" ht="15" hidden="1" customHeight="1" x14ac:dyDescent="0.4">
      <c r="A182" s="110"/>
      <c r="B182" s="58"/>
      <c r="C182" s="55"/>
      <c r="D182" s="113"/>
      <c r="E182" s="123"/>
      <c r="G182" s="55"/>
      <c r="H182" s="55"/>
      <c r="I182" s="124"/>
      <c r="L182" s="55"/>
      <c r="N182" s="55"/>
      <c r="O182" s="58"/>
      <c r="P182" s="58"/>
      <c r="Q182" s="58"/>
      <c r="R182" s="58"/>
      <c r="S182" s="58"/>
      <c r="T182" s="58"/>
      <c r="U182" s="58"/>
      <c r="V182" s="58"/>
      <c r="W182" s="58"/>
      <c r="X182" s="58"/>
    </row>
    <row r="183" spans="1:24" s="57" customFormat="1" ht="15" hidden="1" customHeight="1" x14ac:dyDescent="0.4">
      <c r="A183" s="110"/>
      <c r="B183" s="58"/>
      <c r="C183" s="55"/>
      <c r="D183" s="113"/>
      <c r="E183" s="123"/>
      <c r="G183" s="55"/>
      <c r="H183" s="55"/>
      <c r="I183" s="124"/>
      <c r="L183" s="55"/>
      <c r="N183" s="55"/>
      <c r="O183" s="58"/>
      <c r="P183" s="58"/>
      <c r="Q183" s="58"/>
      <c r="R183" s="58"/>
      <c r="S183" s="58"/>
      <c r="T183" s="58"/>
      <c r="U183" s="58"/>
      <c r="V183" s="58"/>
      <c r="W183" s="58"/>
      <c r="X183" s="58"/>
    </row>
    <row r="184" spans="1:24" s="57" customFormat="1" ht="15" hidden="1" customHeight="1" x14ac:dyDescent="0.4">
      <c r="A184" s="110"/>
      <c r="B184" s="58"/>
      <c r="C184" s="55"/>
      <c r="D184" s="113"/>
      <c r="E184" s="123"/>
      <c r="G184" s="55"/>
      <c r="H184" s="55"/>
      <c r="I184" s="124"/>
      <c r="L184" s="125"/>
      <c r="N184" s="55"/>
      <c r="O184" s="58"/>
      <c r="P184" s="58"/>
      <c r="Q184" s="58"/>
      <c r="R184" s="58"/>
      <c r="S184" s="58"/>
      <c r="T184" s="58"/>
      <c r="U184" s="58"/>
      <c r="V184" s="58"/>
      <c r="W184" s="58"/>
      <c r="X184" s="58"/>
    </row>
    <row r="185" spans="1:24" s="57" customFormat="1" ht="15" hidden="1" customHeight="1" x14ac:dyDescent="0.4">
      <c r="A185" s="110"/>
      <c r="B185" s="58"/>
      <c r="C185" s="55"/>
      <c r="D185" s="113"/>
      <c r="E185" s="123"/>
      <c r="G185" s="55"/>
      <c r="H185" s="55"/>
      <c r="I185" s="124"/>
      <c r="L185" s="125"/>
      <c r="N185" s="55"/>
      <c r="O185" s="58"/>
      <c r="P185" s="58"/>
      <c r="Q185" s="58"/>
      <c r="R185" s="58"/>
      <c r="S185" s="58"/>
      <c r="T185" s="58"/>
      <c r="U185" s="58"/>
      <c r="V185" s="58"/>
      <c r="W185" s="58"/>
      <c r="X185" s="58"/>
    </row>
    <row r="186" spans="1:24" s="57" customFormat="1" ht="15" hidden="1" customHeight="1" x14ac:dyDescent="0.4">
      <c r="A186" s="110"/>
      <c r="B186" s="58"/>
      <c r="C186" s="55"/>
      <c r="D186" s="113"/>
      <c r="E186" s="123"/>
      <c r="G186" s="55"/>
      <c r="H186" s="55"/>
      <c r="I186" s="124"/>
      <c r="L186" s="125"/>
      <c r="N186" s="55"/>
      <c r="O186" s="58"/>
      <c r="P186" s="58"/>
      <c r="Q186" s="58"/>
      <c r="R186" s="58"/>
      <c r="S186" s="58"/>
      <c r="T186" s="58"/>
      <c r="U186" s="58"/>
      <c r="V186" s="58"/>
      <c r="W186" s="58"/>
      <c r="X186" s="58"/>
    </row>
    <row r="187" spans="1:24" s="110" customFormat="1" ht="15" hidden="1" customHeight="1" x14ac:dyDescent="0.4">
      <c r="B187" s="58"/>
      <c r="C187" s="55"/>
      <c r="D187" s="113"/>
      <c r="E187" s="123"/>
      <c r="F187" s="57"/>
      <c r="G187" s="55"/>
      <c r="H187" s="55"/>
      <c r="I187" s="124"/>
      <c r="J187" s="57"/>
      <c r="K187" s="57"/>
      <c r="L187" s="125"/>
      <c r="M187" s="57"/>
      <c r="N187" s="55"/>
      <c r="O187" s="58"/>
      <c r="P187" s="58"/>
      <c r="Q187" s="58"/>
      <c r="R187" s="58"/>
      <c r="S187" s="58"/>
      <c r="T187" s="58"/>
      <c r="U187" s="58"/>
      <c r="V187" s="58"/>
      <c r="W187" s="58"/>
      <c r="X187" s="58"/>
    </row>
    <row r="188" spans="1:24" s="110" customFormat="1" ht="15" hidden="1" customHeight="1" x14ac:dyDescent="0.4">
      <c r="B188" s="58"/>
      <c r="C188" s="55"/>
      <c r="D188" s="113"/>
      <c r="E188" s="123"/>
      <c r="F188" s="57"/>
      <c r="G188" s="55"/>
      <c r="H188" s="55"/>
      <c r="I188" s="124"/>
      <c r="J188" s="57"/>
      <c r="K188" s="57"/>
      <c r="L188" s="125"/>
      <c r="M188" s="57"/>
      <c r="N188" s="55"/>
      <c r="O188" s="58"/>
      <c r="P188" s="58"/>
      <c r="Q188" s="58"/>
      <c r="R188" s="58"/>
      <c r="S188" s="58"/>
      <c r="T188" s="58"/>
      <c r="U188" s="58"/>
      <c r="V188" s="58"/>
      <c r="W188" s="58"/>
      <c r="X188" s="58"/>
    </row>
    <row r="189" spans="1:24" s="110" customFormat="1" ht="15" hidden="1" customHeight="1" x14ac:dyDescent="0.4">
      <c r="B189" s="58"/>
      <c r="C189" s="55"/>
      <c r="D189" s="113"/>
      <c r="E189" s="123"/>
      <c r="F189" s="57"/>
      <c r="G189" s="55"/>
      <c r="H189" s="55"/>
      <c r="I189" s="124"/>
      <c r="J189" s="57"/>
      <c r="K189" s="57"/>
      <c r="L189" s="125"/>
      <c r="M189" s="57"/>
      <c r="N189" s="55"/>
      <c r="O189" s="58"/>
      <c r="P189" s="58"/>
      <c r="Q189" s="58"/>
      <c r="R189" s="58"/>
      <c r="S189" s="58"/>
      <c r="T189" s="58"/>
      <c r="U189" s="58"/>
      <c r="V189" s="58"/>
      <c r="W189" s="58"/>
      <c r="X189" s="58"/>
    </row>
    <row r="190" spans="1:24" s="110" customFormat="1" ht="15" hidden="1" customHeight="1" x14ac:dyDescent="0.4">
      <c r="B190" s="58"/>
      <c r="C190" s="55"/>
      <c r="D190" s="113"/>
      <c r="E190" s="123"/>
      <c r="F190" s="57"/>
      <c r="G190" s="55"/>
      <c r="H190" s="55"/>
      <c r="I190" s="124"/>
      <c r="J190" s="57"/>
      <c r="K190" s="57"/>
      <c r="L190" s="125"/>
      <c r="M190" s="57"/>
      <c r="N190" s="55"/>
      <c r="O190" s="58"/>
      <c r="P190" s="58"/>
      <c r="Q190" s="58"/>
      <c r="R190" s="58"/>
      <c r="S190" s="58"/>
      <c r="T190" s="58"/>
      <c r="U190" s="58"/>
      <c r="V190" s="58"/>
      <c r="W190" s="58"/>
      <c r="X190" s="58"/>
    </row>
    <row r="191" spans="1:24" s="110" customFormat="1" ht="15" hidden="1" customHeight="1" x14ac:dyDescent="0.4">
      <c r="B191" s="58"/>
      <c r="C191" s="55"/>
      <c r="D191" s="113"/>
      <c r="E191" s="123"/>
      <c r="F191" s="57"/>
      <c r="G191" s="55"/>
      <c r="H191" s="55"/>
      <c r="I191" s="124"/>
      <c r="J191" s="57"/>
      <c r="K191" s="57"/>
      <c r="L191" s="125"/>
      <c r="M191" s="57"/>
      <c r="N191" s="55"/>
      <c r="O191" s="58"/>
      <c r="P191" s="58"/>
      <c r="Q191" s="58"/>
      <c r="R191" s="58"/>
      <c r="S191" s="58"/>
      <c r="T191" s="58"/>
      <c r="U191" s="58"/>
      <c r="V191" s="58"/>
      <c r="W191" s="58"/>
      <c r="X191" s="58"/>
    </row>
    <row r="192" spans="1:24" s="110" customFormat="1" ht="15" hidden="1" customHeight="1" x14ac:dyDescent="0.4">
      <c r="B192" s="58"/>
      <c r="C192" s="55"/>
      <c r="D192" s="113"/>
      <c r="E192" s="123"/>
      <c r="F192" s="57"/>
      <c r="G192" s="55"/>
      <c r="H192" s="55"/>
      <c r="I192" s="124"/>
      <c r="J192" s="57"/>
      <c r="K192" s="57"/>
      <c r="L192" s="125"/>
      <c r="M192" s="57"/>
      <c r="N192" s="55"/>
      <c r="O192" s="58"/>
      <c r="P192" s="58"/>
      <c r="Q192" s="58"/>
      <c r="R192" s="58"/>
      <c r="S192" s="58"/>
      <c r="T192" s="58"/>
      <c r="U192" s="58"/>
      <c r="V192" s="58"/>
      <c r="W192" s="58"/>
      <c r="X192" s="58"/>
    </row>
    <row r="193" spans="2:24" s="110" customFormat="1" ht="15" hidden="1" customHeight="1" x14ac:dyDescent="0.4">
      <c r="B193" s="58"/>
      <c r="C193" s="55"/>
      <c r="D193" s="113"/>
      <c r="E193" s="123"/>
      <c r="F193" s="57"/>
      <c r="G193" s="55"/>
      <c r="H193" s="55"/>
      <c r="I193" s="124"/>
      <c r="J193" s="57"/>
      <c r="K193" s="57"/>
      <c r="L193" s="125"/>
      <c r="M193" s="57"/>
      <c r="N193" s="55"/>
      <c r="O193" s="58"/>
      <c r="P193" s="58"/>
      <c r="Q193" s="58"/>
      <c r="R193" s="58"/>
      <c r="S193" s="58"/>
      <c r="T193" s="58"/>
      <c r="U193" s="58"/>
      <c r="V193" s="58"/>
      <c r="W193" s="58"/>
      <c r="X193" s="58"/>
    </row>
    <row r="194" spans="2:24" s="110" customFormat="1" ht="15" hidden="1" customHeight="1" x14ac:dyDescent="0.4">
      <c r="B194" s="58"/>
      <c r="C194" s="55"/>
      <c r="D194" s="113"/>
      <c r="E194" s="123"/>
      <c r="F194" s="57"/>
      <c r="G194" s="55"/>
      <c r="H194" s="55"/>
      <c r="I194" s="124"/>
      <c r="J194" s="57"/>
      <c r="K194" s="57"/>
      <c r="L194" s="125"/>
      <c r="M194" s="57"/>
      <c r="N194" s="55"/>
      <c r="O194" s="58"/>
      <c r="P194" s="58"/>
      <c r="Q194" s="58"/>
      <c r="R194" s="58"/>
      <c r="S194" s="58"/>
      <c r="T194" s="58"/>
      <c r="U194" s="58"/>
      <c r="V194" s="58"/>
      <c r="W194" s="58"/>
      <c r="X194" s="58"/>
    </row>
    <row r="195" spans="2:24" s="110" customFormat="1" ht="15" hidden="1" customHeight="1" x14ac:dyDescent="0.4">
      <c r="B195" s="58"/>
      <c r="C195" s="55"/>
      <c r="D195" s="113"/>
      <c r="E195" s="123"/>
      <c r="F195" s="57"/>
      <c r="G195" s="55"/>
      <c r="H195" s="55"/>
      <c r="I195" s="124"/>
      <c r="J195" s="57"/>
      <c r="K195" s="57"/>
      <c r="L195" s="125"/>
      <c r="M195" s="57"/>
      <c r="N195" s="55"/>
      <c r="O195" s="58"/>
      <c r="P195" s="58"/>
      <c r="Q195" s="58"/>
      <c r="R195" s="58"/>
      <c r="S195" s="58"/>
      <c r="T195" s="58"/>
      <c r="U195" s="58"/>
      <c r="V195" s="58"/>
      <c r="W195" s="58"/>
      <c r="X195" s="58"/>
    </row>
    <row r="196" spans="2:24" s="110" customFormat="1" ht="15" hidden="1" customHeight="1" x14ac:dyDescent="0.4">
      <c r="B196" s="58"/>
      <c r="C196" s="55"/>
      <c r="D196" s="113"/>
      <c r="E196" s="123"/>
      <c r="F196" s="57"/>
      <c r="G196" s="55"/>
      <c r="H196" s="55"/>
      <c r="I196" s="124"/>
      <c r="J196" s="57"/>
      <c r="K196" s="57"/>
      <c r="L196" s="125"/>
      <c r="M196" s="57"/>
      <c r="N196" s="55"/>
      <c r="O196" s="58"/>
      <c r="P196" s="58"/>
      <c r="Q196" s="58"/>
      <c r="R196" s="58"/>
      <c r="S196" s="58"/>
      <c r="T196" s="58"/>
      <c r="U196" s="58"/>
      <c r="V196" s="58"/>
      <c r="W196" s="58"/>
      <c r="X196" s="58"/>
    </row>
    <row r="197" spans="2:24" s="110" customFormat="1" ht="15" hidden="1" customHeight="1" x14ac:dyDescent="0.4">
      <c r="B197" s="58"/>
      <c r="C197" s="55"/>
      <c r="D197" s="113"/>
      <c r="E197" s="123"/>
      <c r="F197" s="57"/>
      <c r="G197" s="55"/>
      <c r="H197" s="55"/>
      <c r="I197" s="124"/>
      <c r="J197" s="57"/>
      <c r="K197" s="57"/>
      <c r="L197" s="125"/>
      <c r="M197" s="57"/>
      <c r="N197" s="55"/>
      <c r="O197" s="58"/>
      <c r="P197" s="58"/>
      <c r="Q197" s="58"/>
      <c r="R197" s="58"/>
      <c r="S197" s="58"/>
      <c r="T197" s="58"/>
      <c r="U197" s="58"/>
      <c r="V197" s="58"/>
      <c r="W197" s="58"/>
      <c r="X197" s="58"/>
    </row>
    <row r="198" spans="2:24" s="110" customFormat="1" ht="15" hidden="1" customHeight="1" x14ac:dyDescent="0.4">
      <c r="B198" s="58"/>
      <c r="C198" s="55"/>
      <c r="D198" s="113"/>
      <c r="E198" s="123"/>
      <c r="F198" s="57"/>
      <c r="G198" s="55"/>
      <c r="H198" s="55"/>
      <c r="I198" s="124"/>
      <c r="J198" s="57"/>
      <c r="K198" s="57"/>
      <c r="L198" s="125"/>
      <c r="M198" s="57"/>
      <c r="N198" s="55"/>
      <c r="O198" s="58"/>
      <c r="P198" s="58"/>
      <c r="Q198" s="58"/>
      <c r="R198" s="58"/>
      <c r="S198" s="58"/>
      <c r="T198" s="58"/>
      <c r="U198" s="58"/>
      <c r="V198" s="58"/>
      <c r="W198" s="58"/>
      <c r="X198" s="58"/>
    </row>
    <row r="199" spans="2:24" s="110" customFormat="1" ht="15" hidden="1" customHeight="1" x14ac:dyDescent="0.4">
      <c r="B199" s="58"/>
      <c r="C199" s="55"/>
      <c r="D199" s="113"/>
      <c r="E199" s="123"/>
      <c r="F199" s="57"/>
      <c r="G199" s="55"/>
      <c r="H199" s="55"/>
      <c r="I199" s="124"/>
      <c r="J199" s="57"/>
      <c r="K199" s="57"/>
      <c r="L199" s="125"/>
      <c r="M199" s="57"/>
      <c r="N199" s="55"/>
      <c r="O199" s="58"/>
      <c r="P199" s="58"/>
      <c r="Q199" s="58"/>
      <c r="R199" s="58"/>
      <c r="S199" s="58"/>
      <c r="T199" s="58"/>
      <c r="U199" s="58"/>
      <c r="V199" s="58"/>
      <c r="W199" s="58"/>
      <c r="X199" s="58"/>
    </row>
    <row r="200" spans="2:24" s="110" customFormat="1" ht="15" hidden="1" customHeight="1" x14ac:dyDescent="0.4">
      <c r="B200" s="58"/>
      <c r="C200" s="55"/>
      <c r="D200" s="113"/>
      <c r="E200" s="123"/>
      <c r="F200" s="57"/>
      <c r="G200" s="55"/>
      <c r="H200" s="55"/>
      <c r="I200" s="124"/>
      <c r="J200" s="57"/>
      <c r="K200" s="57"/>
      <c r="L200" s="125"/>
      <c r="M200" s="57"/>
      <c r="N200" s="55"/>
      <c r="O200" s="58"/>
      <c r="P200" s="58"/>
      <c r="Q200" s="58"/>
      <c r="R200" s="58"/>
      <c r="S200" s="58"/>
      <c r="T200" s="58"/>
      <c r="U200" s="58"/>
      <c r="V200" s="58"/>
      <c r="W200" s="58"/>
      <c r="X200" s="58"/>
    </row>
    <row r="201" spans="2:24" s="110" customFormat="1" ht="15" hidden="1" customHeight="1" x14ac:dyDescent="0.4">
      <c r="B201" s="58"/>
      <c r="C201" s="55"/>
      <c r="D201" s="113"/>
      <c r="E201" s="123"/>
      <c r="F201" s="57"/>
      <c r="G201" s="55"/>
      <c r="H201" s="55"/>
      <c r="I201" s="124"/>
      <c r="J201" s="57"/>
      <c r="K201" s="57"/>
      <c r="L201" s="125"/>
      <c r="M201" s="57"/>
      <c r="N201" s="55"/>
      <c r="O201" s="58"/>
      <c r="P201" s="58"/>
      <c r="Q201" s="58"/>
      <c r="R201" s="58"/>
      <c r="S201" s="58"/>
      <c r="T201" s="58"/>
      <c r="U201" s="58"/>
      <c r="V201" s="58"/>
      <c r="W201" s="58"/>
      <c r="X201" s="58"/>
    </row>
    <row r="202" spans="2:24" s="110" customFormat="1" ht="15" hidden="1" customHeight="1" x14ac:dyDescent="0.4">
      <c r="B202" s="58"/>
      <c r="C202" s="55"/>
      <c r="D202" s="113"/>
      <c r="E202" s="123"/>
      <c r="F202" s="57"/>
      <c r="G202" s="55"/>
      <c r="H202" s="55"/>
      <c r="I202" s="124"/>
      <c r="J202" s="57"/>
      <c r="K202" s="57"/>
      <c r="L202" s="125"/>
      <c r="M202" s="57"/>
      <c r="N202" s="55"/>
      <c r="O202" s="58"/>
      <c r="P202" s="58"/>
      <c r="Q202" s="58"/>
      <c r="R202" s="58"/>
      <c r="S202" s="58"/>
      <c r="T202" s="58"/>
      <c r="U202" s="58"/>
      <c r="V202" s="58"/>
      <c r="W202" s="58"/>
      <c r="X202" s="58"/>
    </row>
    <row r="203" spans="2:24" s="110" customFormat="1" ht="15" hidden="1" customHeight="1" x14ac:dyDescent="0.4">
      <c r="B203" s="58"/>
      <c r="C203" s="55"/>
      <c r="D203" s="113"/>
      <c r="E203" s="123"/>
      <c r="F203" s="57"/>
      <c r="G203" s="55"/>
      <c r="H203" s="55"/>
      <c r="I203" s="124"/>
      <c r="J203" s="57"/>
      <c r="K203" s="57"/>
      <c r="L203" s="125"/>
      <c r="M203" s="57"/>
      <c r="N203" s="55"/>
      <c r="O203" s="58"/>
      <c r="P203" s="58"/>
      <c r="Q203" s="58"/>
      <c r="R203" s="58"/>
      <c r="S203" s="58"/>
      <c r="T203" s="58"/>
      <c r="U203" s="58"/>
      <c r="V203" s="58"/>
      <c r="W203" s="58"/>
      <c r="X203" s="58"/>
    </row>
    <row r="204" spans="2:24" s="110" customFormat="1" ht="15" hidden="1" customHeight="1" x14ac:dyDescent="0.4">
      <c r="B204" s="58"/>
      <c r="C204" s="55"/>
      <c r="D204" s="113"/>
      <c r="E204" s="123"/>
      <c r="F204" s="57"/>
      <c r="G204" s="55"/>
      <c r="H204" s="55"/>
      <c r="I204" s="124"/>
      <c r="J204" s="57"/>
      <c r="K204" s="57"/>
      <c r="L204" s="125"/>
      <c r="M204" s="57"/>
      <c r="N204" s="55"/>
      <c r="O204" s="58"/>
      <c r="P204" s="58"/>
      <c r="Q204" s="58"/>
      <c r="R204" s="58"/>
      <c r="S204" s="58"/>
      <c r="T204" s="58"/>
      <c r="U204" s="58"/>
      <c r="V204" s="58"/>
      <c r="W204" s="58"/>
      <c r="X204" s="58"/>
    </row>
    <row r="205" spans="2:24" s="110" customFormat="1" ht="15" hidden="1" customHeight="1" x14ac:dyDescent="0.4">
      <c r="B205" s="58"/>
      <c r="C205" s="55"/>
      <c r="D205" s="113"/>
      <c r="E205" s="123"/>
      <c r="F205" s="57"/>
      <c r="G205" s="55"/>
      <c r="H205" s="55"/>
      <c r="I205" s="124"/>
      <c r="J205" s="57"/>
      <c r="K205" s="57"/>
      <c r="L205" s="125"/>
      <c r="M205" s="57"/>
      <c r="N205" s="55"/>
      <c r="O205" s="58"/>
      <c r="P205" s="58"/>
      <c r="Q205" s="58"/>
      <c r="R205" s="58"/>
      <c r="S205" s="58"/>
      <c r="T205" s="58"/>
      <c r="U205" s="58"/>
      <c r="V205" s="58"/>
      <c r="W205" s="58"/>
      <c r="X205" s="58"/>
    </row>
    <row r="206" spans="2:24" s="110" customFormat="1" ht="15" hidden="1" customHeight="1" x14ac:dyDescent="0.4">
      <c r="B206" s="58"/>
      <c r="C206" s="55"/>
      <c r="D206" s="113"/>
      <c r="E206" s="123"/>
      <c r="F206" s="57"/>
      <c r="G206" s="55"/>
      <c r="H206" s="55"/>
      <c r="I206" s="124"/>
      <c r="J206" s="57"/>
      <c r="K206" s="57"/>
      <c r="L206" s="125"/>
      <c r="M206" s="57"/>
      <c r="N206" s="55"/>
      <c r="O206" s="58"/>
      <c r="P206" s="58"/>
      <c r="Q206" s="58"/>
      <c r="R206" s="58"/>
      <c r="S206" s="58"/>
      <c r="T206" s="58"/>
      <c r="U206" s="58"/>
      <c r="V206" s="58"/>
      <c r="W206" s="58"/>
      <c r="X206" s="58"/>
    </row>
    <row r="207" spans="2:24" s="110" customFormat="1" ht="15" hidden="1" customHeight="1" x14ac:dyDescent="0.4">
      <c r="B207" s="58"/>
      <c r="C207" s="55"/>
      <c r="D207" s="113"/>
      <c r="E207" s="123"/>
      <c r="F207" s="57"/>
      <c r="G207" s="55"/>
      <c r="H207" s="55"/>
      <c r="I207" s="124"/>
      <c r="J207" s="57"/>
      <c r="K207" s="57"/>
      <c r="L207" s="125"/>
      <c r="M207" s="57"/>
      <c r="N207" s="55"/>
      <c r="O207" s="58"/>
      <c r="P207" s="58"/>
      <c r="Q207" s="58"/>
      <c r="R207" s="58"/>
      <c r="S207" s="58"/>
      <c r="T207" s="58"/>
      <c r="U207" s="58"/>
      <c r="V207" s="58"/>
      <c r="W207" s="58"/>
      <c r="X207" s="58"/>
    </row>
    <row r="208" spans="2:24" s="110" customFormat="1" ht="15" hidden="1" customHeight="1" x14ac:dyDescent="0.4">
      <c r="B208" s="58"/>
      <c r="C208" s="55"/>
      <c r="D208" s="113"/>
      <c r="E208" s="123"/>
      <c r="F208" s="57"/>
      <c r="G208" s="55"/>
      <c r="H208" s="55"/>
      <c r="I208" s="124"/>
      <c r="J208" s="57"/>
      <c r="K208" s="57"/>
      <c r="L208" s="125"/>
      <c r="M208" s="57"/>
      <c r="N208" s="55"/>
      <c r="O208" s="58"/>
      <c r="P208" s="58"/>
      <c r="Q208" s="58"/>
      <c r="R208" s="58"/>
      <c r="S208" s="58"/>
      <c r="T208" s="58"/>
      <c r="U208" s="58"/>
      <c r="V208" s="58"/>
      <c r="W208" s="58"/>
      <c r="X208" s="58"/>
    </row>
    <row r="209" spans="2:24" s="110" customFormat="1" ht="15" hidden="1" customHeight="1" x14ac:dyDescent="0.4">
      <c r="B209" s="58"/>
      <c r="C209" s="55"/>
      <c r="D209" s="113"/>
      <c r="E209" s="123"/>
      <c r="F209" s="57"/>
      <c r="G209" s="55"/>
      <c r="H209" s="55"/>
      <c r="I209" s="124"/>
      <c r="J209" s="57"/>
      <c r="K209" s="57"/>
      <c r="L209" s="125"/>
      <c r="M209" s="57"/>
      <c r="N209" s="55"/>
      <c r="O209" s="58"/>
      <c r="P209" s="58"/>
      <c r="Q209" s="58"/>
      <c r="R209" s="58"/>
      <c r="S209" s="58"/>
      <c r="T209" s="58"/>
      <c r="U209" s="58"/>
      <c r="V209" s="58"/>
      <c r="W209" s="58"/>
      <c r="X209" s="58"/>
    </row>
    <row r="210" spans="2:24" s="110" customFormat="1" ht="15" hidden="1" customHeight="1" x14ac:dyDescent="0.4">
      <c r="B210" s="58"/>
      <c r="C210" s="55"/>
      <c r="D210" s="113"/>
      <c r="E210" s="123"/>
      <c r="F210" s="57"/>
      <c r="G210" s="55"/>
      <c r="H210" s="55"/>
      <c r="I210" s="124"/>
      <c r="J210" s="57"/>
      <c r="K210" s="57"/>
      <c r="L210" s="125"/>
      <c r="M210" s="57"/>
      <c r="N210" s="55"/>
      <c r="O210" s="58"/>
      <c r="P210" s="58"/>
      <c r="Q210" s="58"/>
      <c r="R210" s="58"/>
      <c r="S210" s="58"/>
      <c r="T210" s="58"/>
      <c r="U210" s="58"/>
      <c r="V210" s="58"/>
      <c r="W210" s="58"/>
      <c r="X210" s="58"/>
    </row>
    <row r="211" spans="2:24" s="110" customFormat="1" ht="15" hidden="1" customHeight="1" x14ac:dyDescent="0.4">
      <c r="B211" s="58"/>
      <c r="C211" s="55"/>
      <c r="D211" s="113"/>
      <c r="E211" s="123"/>
      <c r="F211" s="57"/>
      <c r="G211" s="55"/>
      <c r="H211" s="55"/>
      <c r="I211" s="124"/>
      <c r="J211" s="57"/>
      <c r="K211" s="57"/>
      <c r="L211" s="125"/>
      <c r="M211" s="57"/>
      <c r="N211" s="55"/>
      <c r="O211" s="58"/>
      <c r="P211" s="58"/>
      <c r="Q211" s="58"/>
      <c r="R211" s="58"/>
      <c r="S211" s="58"/>
      <c r="T211" s="58"/>
      <c r="U211" s="58"/>
      <c r="V211" s="58"/>
      <c r="W211" s="58"/>
      <c r="X211" s="58"/>
    </row>
    <row r="212" spans="2:24" s="110" customFormat="1" ht="15" hidden="1" customHeight="1" x14ac:dyDescent="0.4">
      <c r="B212" s="58"/>
      <c r="C212" s="55"/>
      <c r="D212" s="113"/>
      <c r="E212" s="123"/>
      <c r="F212" s="57"/>
      <c r="G212" s="55"/>
      <c r="H212" s="55"/>
      <c r="I212" s="124"/>
      <c r="J212" s="57"/>
      <c r="K212" s="57"/>
      <c r="L212" s="125"/>
      <c r="M212" s="57"/>
      <c r="N212" s="55"/>
      <c r="O212" s="58"/>
      <c r="P212" s="58"/>
      <c r="Q212" s="58"/>
      <c r="R212" s="58"/>
      <c r="S212" s="58"/>
      <c r="T212" s="58"/>
      <c r="U212" s="58"/>
      <c r="V212" s="58"/>
      <c r="W212" s="58"/>
      <c r="X212" s="58"/>
    </row>
    <row r="213" spans="2:24" s="110" customFormat="1" ht="15" hidden="1" customHeight="1" x14ac:dyDescent="0.4">
      <c r="B213" s="58"/>
      <c r="C213" s="55"/>
      <c r="D213" s="113"/>
      <c r="E213" s="123"/>
      <c r="F213" s="57"/>
      <c r="G213" s="55"/>
      <c r="H213" s="55"/>
      <c r="I213" s="124"/>
      <c r="J213" s="57"/>
      <c r="K213" s="57"/>
      <c r="L213" s="125"/>
      <c r="M213" s="57"/>
      <c r="N213" s="55"/>
      <c r="O213" s="58"/>
      <c r="P213" s="58"/>
      <c r="Q213" s="58"/>
      <c r="R213" s="58"/>
      <c r="S213" s="58"/>
      <c r="T213" s="58"/>
      <c r="U213" s="58"/>
      <c r="V213" s="58"/>
      <c r="W213" s="58"/>
      <c r="X213" s="58"/>
    </row>
    <row r="214" spans="2:24" s="110" customFormat="1" ht="15" hidden="1" customHeight="1" x14ac:dyDescent="0.4">
      <c r="B214" s="58"/>
      <c r="C214" s="55"/>
      <c r="D214" s="113"/>
      <c r="E214" s="123"/>
      <c r="F214" s="57"/>
      <c r="G214" s="55"/>
      <c r="H214" s="55"/>
      <c r="I214" s="124"/>
      <c r="J214" s="57"/>
      <c r="K214" s="57"/>
      <c r="L214" s="125"/>
      <c r="M214" s="57"/>
      <c r="N214" s="55"/>
      <c r="O214" s="58"/>
      <c r="P214" s="58"/>
      <c r="Q214" s="58"/>
      <c r="R214" s="58"/>
      <c r="S214" s="58"/>
      <c r="T214" s="58"/>
      <c r="U214" s="58"/>
      <c r="V214" s="58"/>
      <c r="W214" s="58"/>
      <c r="X214" s="58"/>
    </row>
    <row r="215" spans="2:24" s="110" customFormat="1" ht="15" hidden="1" customHeight="1" x14ac:dyDescent="0.4">
      <c r="B215" s="58"/>
      <c r="C215" s="55"/>
      <c r="D215" s="113"/>
      <c r="E215" s="123"/>
      <c r="F215" s="57"/>
      <c r="G215" s="55"/>
      <c r="H215" s="55"/>
      <c r="I215" s="124"/>
      <c r="J215" s="57"/>
      <c r="K215" s="57"/>
      <c r="L215" s="125"/>
      <c r="M215" s="57"/>
      <c r="N215" s="55"/>
      <c r="O215" s="58"/>
      <c r="P215" s="58"/>
      <c r="Q215" s="58"/>
      <c r="R215" s="58"/>
      <c r="S215" s="58"/>
      <c r="T215" s="58"/>
      <c r="U215" s="58"/>
      <c r="V215" s="58"/>
      <c r="W215" s="58"/>
      <c r="X215" s="58"/>
    </row>
    <row r="216" spans="2:24" s="110" customFormat="1" ht="15" hidden="1" customHeight="1" x14ac:dyDescent="0.4">
      <c r="B216" s="58"/>
      <c r="C216" s="55"/>
      <c r="D216" s="113"/>
      <c r="E216" s="123"/>
      <c r="F216" s="57"/>
      <c r="G216" s="55"/>
      <c r="H216" s="55"/>
      <c r="I216" s="124"/>
      <c r="J216" s="57"/>
      <c r="K216" s="57"/>
      <c r="L216" s="125"/>
      <c r="M216" s="57"/>
      <c r="N216" s="55"/>
      <c r="O216" s="58"/>
      <c r="P216" s="58"/>
      <c r="Q216" s="58"/>
      <c r="R216" s="58"/>
      <c r="S216" s="58"/>
      <c r="T216" s="58"/>
      <c r="U216" s="58"/>
      <c r="V216" s="58"/>
      <c r="W216" s="58"/>
      <c r="X216" s="58"/>
    </row>
    <row r="217" spans="2:24" s="110" customFormat="1" ht="15" hidden="1" customHeight="1" x14ac:dyDescent="0.4">
      <c r="B217" s="58"/>
      <c r="C217" s="55"/>
      <c r="D217" s="113"/>
      <c r="E217" s="123"/>
      <c r="F217" s="57"/>
      <c r="G217" s="55"/>
      <c r="H217" s="55"/>
      <c r="I217" s="124"/>
      <c r="J217" s="57"/>
      <c r="K217" s="57"/>
      <c r="L217" s="125"/>
      <c r="M217" s="57"/>
      <c r="N217" s="55"/>
      <c r="O217" s="58"/>
      <c r="P217" s="58"/>
      <c r="Q217" s="58"/>
      <c r="R217" s="58"/>
      <c r="S217" s="58"/>
      <c r="T217" s="58"/>
      <c r="U217" s="58"/>
      <c r="V217" s="58"/>
      <c r="W217" s="58"/>
      <c r="X217" s="58"/>
    </row>
    <row r="218" spans="2:24" s="110" customFormat="1" ht="15" hidden="1" customHeight="1" x14ac:dyDescent="0.4">
      <c r="B218" s="58"/>
      <c r="C218" s="55"/>
      <c r="D218" s="113"/>
      <c r="E218" s="123"/>
      <c r="F218" s="57"/>
      <c r="G218" s="55"/>
      <c r="H218" s="55"/>
      <c r="I218" s="124"/>
      <c r="J218" s="57"/>
      <c r="K218" s="57"/>
      <c r="L218" s="125"/>
      <c r="M218" s="57"/>
      <c r="N218" s="55"/>
      <c r="O218" s="58"/>
      <c r="P218" s="58"/>
      <c r="Q218" s="58"/>
      <c r="R218" s="58"/>
      <c r="S218" s="58"/>
      <c r="T218" s="58"/>
      <c r="U218" s="58"/>
      <c r="V218" s="58"/>
      <c r="W218" s="58"/>
      <c r="X218" s="58"/>
    </row>
    <row r="219" spans="2:24" s="110" customFormat="1" ht="15" hidden="1" customHeight="1" x14ac:dyDescent="0.4">
      <c r="B219" s="58"/>
      <c r="C219" s="55"/>
      <c r="D219" s="113"/>
      <c r="E219" s="123"/>
      <c r="F219" s="57"/>
      <c r="G219" s="55"/>
      <c r="H219" s="55"/>
      <c r="I219" s="124"/>
      <c r="J219" s="57"/>
      <c r="K219" s="57"/>
      <c r="L219" s="125"/>
      <c r="M219" s="57"/>
      <c r="N219" s="55"/>
      <c r="O219" s="58"/>
      <c r="P219" s="58"/>
      <c r="Q219" s="58"/>
      <c r="R219" s="58"/>
      <c r="S219" s="58"/>
      <c r="T219" s="58"/>
      <c r="U219" s="58"/>
      <c r="V219" s="58"/>
      <c r="W219" s="58"/>
      <c r="X219" s="58"/>
    </row>
    <row r="220" spans="2:24" s="110" customFormat="1" ht="15" hidden="1" customHeight="1" x14ac:dyDescent="0.4">
      <c r="B220" s="58"/>
      <c r="C220" s="55"/>
      <c r="D220" s="113"/>
      <c r="E220" s="123"/>
      <c r="F220" s="57"/>
      <c r="G220" s="55"/>
      <c r="H220" s="55"/>
      <c r="I220" s="124"/>
      <c r="J220" s="57"/>
      <c r="K220" s="57"/>
      <c r="L220" s="125"/>
      <c r="M220" s="57"/>
      <c r="N220" s="55"/>
      <c r="O220" s="58"/>
      <c r="P220" s="58"/>
      <c r="Q220" s="58"/>
      <c r="R220" s="58"/>
      <c r="S220" s="58"/>
      <c r="T220" s="58"/>
      <c r="U220" s="58"/>
      <c r="V220" s="58"/>
      <c r="W220" s="58"/>
      <c r="X220" s="58"/>
    </row>
    <row r="221" spans="2:24" s="110" customFormat="1" ht="15" hidden="1" customHeight="1" x14ac:dyDescent="0.4">
      <c r="B221" s="58"/>
      <c r="C221" s="55"/>
      <c r="D221" s="113"/>
      <c r="E221" s="123"/>
      <c r="F221" s="57"/>
      <c r="G221" s="55"/>
      <c r="H221" s="55"/>
      <c r="I221" s="124"/>
      <c r="J221" s="57"/>
      <c r="K221" s="57"/>
      <c r="L221" s="125"/>
      <c r="M221" s="57"/>
      <c r="N221" s="55"/>
      <c r="O221" s="58"/>
      <c r="P221" s="58"/>
      <c r="Q221" s="58"/>
      <c r="R221" s="58"/>
      <c r="S221" s="58"/>
      <c r="T221" s="58"/>
      <c r="U221" s="58"/>
      <c r="V221" s="58"/>
      <c r="W221" s="58"/>
      <c r="X221" s="58"/>
    </row>
    <row r="222" spans="2:24" s="110" customFormat="1" ht="15" hidden="1" customHeight="1" x14ac:dyDescent="0.4">
      <c r="B222" s="58"/>
      <c r="C222" s="55"/>
      <c r="D222" s="113"/>
      <c r="E222" s="123"/>
      <c r="F222" s="57"/>
      <c r="G222" s="55"/>
      <c r="H222" s="55"/>
      <c r="I222" s="124"/>
      <c r="J222" s="57"/>
      <c r="K222" s="57"/>
      <c r="L222" s="125"/>
      <c r="M222" s="57"/>
      <c r="N222" s="55"/>
      <c r="O222" s="58"/>
      <c r="P222" s="58"/>
      <c r="Q222" s="58"/>
      <c r="R222" s="58"/>
      <c r="S222" s="58"/>
      <c r="T222" s="58"/>
      <c r="U222" s="58"/>
      <c r="V222" s="58"/>
      <c r="W222" s="58"/>
      <c r="X222" s="58"/>
    </row>
    <row r="223" spans="2:24" s="110" customFormat="1" ht="15" hidden="1" customHeight="1" x14ac:dyDescent="0.4">
      <c r="B223" s="58"/>
      <c r="C223" s="55"/>
      <c r="D223" s="113"/>
      <c r="E223" s="123"/>
      <c r="F223" s="57"/>
      <c r="G223" s="55"/>
      <c r="H223" s="55"/>
      <c r="I223" s="124"/>
      <c r="J223" s="57"/>
      <c r="K223" s="57"/>
      <c r="L223" s="125"/>
      <c r="M223" s="57"/>
      <c r="N223" s="55"/>
      <c r="O223" s="58"/>
      <c r="P223" s="58"/>
      <c r="Q223" s="58"/>
      <c r="R223" s="58"/>
      <c r="S223" s="58"/>
      <c r="T223" s="58"/>
      <c r="U223" s="58"/>
      <c r="V223" s="58"/>
      <c r="W223" s="58"/>
      <c r="X223" s="58"/>
    </row>
    <row r="224" spans="2:24" s="110" customFormat="1" ht="15" hidden="1" customHeight="1" x14ac:dyDescent="0.4">
      <c r="B224" s="58"/>
      <c r="C224" s="55"/>
      <c r="D224" s="113"/>
      <c r="E224" s="123"/>
      <c r="F224" s="57"/>
      <c r="G224" s="55"/>
      <c r="H224" s="55"/>
      <c r="I224" s="124"/>
      <c r="J224" s="57"/>
      <c r="K224" s="57"/>
      <c r="L224" s="125"/>
      <c r="M224" s="57"/>
      <c r="N224" s="55"/>
      <c r="O224" s="58"/>
      <c r="P224" s="58"/>
      <c r="Q224" s="58"/>
      <c r="R224" s="58"/>
      <c r="S224" s="58"/>
      <c r="T224" s="58"/>
      <c r="U224" s="58"/>
      <c r="V224" s="58"/>
      <c r="W224" s="58"/>
      <c r="X224" s="58"/>
    </row>
    <row r="225" spans="2:24" s="110" customFormat="1" ht="15" hidden="1" customHeight="1" x14ac:dyDescent="0.4">
      <c r="B225" s="58"/>
      <c r="C225" s="55"/>
      <c r="D225" s="113"/>
      <c r="E225" s="123"/>
      <c r="F225" s="57"/>
      <c r="G225" s="55"/>
      <c r="H225" s="55"/>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57"/>
      <c r="G226" s="55"/>
      <c r="H226" s="55"/>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57"/>
      <c r="G227" s="55"/>
      <c r="H227" s="55"/>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57"/>
      <c r="G228" s="55"/>
      <c r="H228" s="55"/>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57"/>
      <c r="G229" s="55"/>
      <c r="H229" s="55"/>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57"/>
      <c r="G230" s="55"/>
      <c r="H230" s="55"/>
      <c r="I230" s="124"/>
      <c r="J230" s="57"/>
      <c r="K230" s="57"/>
      <c r="L230" s="125"/>
      <c r="M230" s="57"/>
      <c r="N230" s="55"/>
      <c r="O230" s="58"/>
      <c r="P230" s="58"/>
      <c r="Q230" s="58"/>
      <c r="R230" s="58"/>
      <c r="S230" s="58"/>
      <c r="T230" s="58"/>
      <c r="U230" s="58"/>
      <c r="V230" s="58"/>
      <c r="W230" s="58"/>
      <c r="X230" s="58"/>
    </row>
    <row r="231" spans="2:24" s="110" customFormat="1" ht="15" hidden="1" customHeight="1" x14ac:dyDescent="0.4">
      <c r="B231" s="58"/>
      <c r="C231" s="55"/>
      <c r="D231" s="113"/>
      <c r="E231" s="123"/>
      <c r="F231" s="57"/>
      <c r="G231" s="55"/>
      <c r="H231" s="55"/>
      <c r="I231" s="124"/>
      <c r="J231" s="57"/>
      <c r="K231" s="57"/>
      <c r="L231" s="125"/>
      <c r="M231" s="57"/>
      <c r="N231" s="55"/>
      <c r="O231" s="58"/>
      <c r="P231" s="58"/>
      <c r="Q231" s="58"/>
      <c r="R231" s="58"/>
      <c r="S231" s="58"/>
      <c r="T231" s="58"/>
      <c r="U231" s="58"/>
      <c r="V231" s="58"/>
      <c r="W231" s="58"/>
      <c r="X231" s="58"/>
    </row>
    <row r="232" spans="2:24" s="110" customFormat="1" ht="15" hidden="1" customHeight="1" x14ac:dyDescent="0.4">
      <c r="B232" s="58"/>
      <c r="C232" s="55"/>
      <c r="D232" s="113"/>
      <c r="E232" s="123"/>
      <c r="F232" s="57"/>
      <c r="G232" s="55"/>
      <c r="H232" s="55"/>
      <c r="I232" s="124"/>
      <c r="J232" s="57"/>
      <c r="K232" s="57"/>
      <c r="L232" s="125"/>
      <c r="M232" s="57"/>
      <c r="N232" s="55"/>
      <c r="O232" s="58"/>
      <c r="P232" s="58"/>
      <c r="Q232" s="58"/>
      <c r="R232" s="58"/>
      <c r="S232" s="58"/>
      <c r="T232" s="58"/>
      <c r="U232" s="58"/>
      <c r="V232" s="58"/>
      <c r="W232" s="58"/>
      <c r="X232" s="58"/>
    </row>
    <row r="233" spans="2:24" s="110" customFormat="1" ht="15" hidden="1" customHeight="1" x14ac:dyDescent="0.4">
      <c r="B233" s="58"/>
      <c r="C233" s="55"/>
      <c r="D233" s="113"/>
      <c r="E233" s="123"/>
      <c r="F233" s="57"/>
      <c r="G233" s="55"/>
      <c r="H233" s="55"/>
      <c r="I233" s="124"/>
      <c r="J233" s="57"/>
      <c r="K233" s="57"/>
      <c r="L233" s="125"/>
      <c r="M233" s="57"/>
      <c r="N233" s="55"/>
      <c r="O233" s="58"/>
      <c r="P233" s="58"/>
      <c r="Q233" s="58"/>
      <c r="R233" s="58"/>
      <c r="S233" s="58"/>
      <c r="T233" s="58"/>
      <c r="U233" s="58"/>
      <c r="V233" s="58"/>
      <c r="W233" s="58"/>
      <c r="X233" s="58"/>
    </row>
    <row r="234" spans="2:24" s="110" customFormat="1" ht="15" hidden="1" customHeight="1" x14ac:dyDescent="0.4">
      <c r="B234" s="58"/>
      <c r="C234" s="55"/>
      <c r="D234" s="113"/>
      <c r="E234" s="123"/>
      <c r="F234" s="57"/>
      <c r="G234" s="55"/>
      <c r="H234" s="55"/>
      <c r="I234" s="124"/>
      <c r="J234" s="57"/>
      <c r="K234" s="57"/>
      <c r="L234" s="125"/>
      <c r="M234" s="57"/>
      <c r="N234" s="55"/>
      <c r="O234" s="58"/>
      <c r="P234" s="58"/>
      <c r="Q234" s="58"/>
      <c r="R234" s="58"/>
      <c r="S234" s="58"/>
      <c r="T234" s="58"/>
      <c r="U234" s="58"/>
      <c r="V234" s="58"/>
      <c r="W234" s="58"/>
      <c r="X234" s="58"/>
    </row>
    <row r="235" spans="2:24" s="110" customFormat="1" ht="15" hidden="1" customHeight="1" x14ac:dyDescent="0.4">
      <c r="B235" s="58"/>
      <c r="C235" s="55"/>
      <c r="D235" s="113"/>
      <c r="E235" s="123"/>
      <c r="F235" s="57"/>
      <c r="G235" s="55"/>
      <c r="H235" s="55"/>
      <c r="I235" s="124"/>
      <c r="J235" s="57"/>
      <c r="K235" s="57"/>
      <c r="L235" s="125"/>
      <c r="M235" s="57"/>
      <c r="N235" s="55"/>
      <c r="O235" s="58"/>
      <c r="P235" s="58"/>
      <c r="Q235" s="58"/>
      <c r="R235" s="58"/>
      <c r="S235" s="58"/>
      <c r="T235" s="58"/>
      <c r="U235" s="58"/>
      <c r="V235" s="58"/>
      <c r="W235" s="58"/>
      <c r="X235" s="58"/>
    </row>
    <row r="236" spans="2:24" s="110" customFormat="1" ht="15" hidden="1" customHeight="1" x14ac:dyDescent="0.4">
      <c r="B236" s="58"/>
      <c r="C236" s="55"/>
      <c r="D236" s="113"/>
      <c r="E236" s="123"/>
      <c r="F236" s="57"/>
      <c r="G236" s="55"/>
      <c r="H236" s="55"/>
      <c r="I236" s="124"/>
      <c r="J236" s="57"/>
      <c r="K236" s="57"/>
      <c r="L236" s="125"/>
      <c r="M236" s="57"/>
      <c r="N236" s="55"/>
      <c r="O236" s="58"/>
      <c r="P236" s="58"/>
      <c r="Q236" s="58"/>
      <c r="R236" s="58"/>
      <c r="S236" s="58"/>
      <c r="T236" s="58"/>
      <c r="U236" s="58"/>
      <c r="V236" s="58"/>
      <c r="W236" s="58"/>
      <c r="X236" s="58"/>
    </row>
    <row r="237" spans="2:24" s="110" customFormat="1" ht="15" hidden="1" customHeight="1" x14ac:dyDescent="0.4">
      <c r="B237" s="58"/>
      <c r="C237" s="55"/>
      <c r="D237" s="113"/>
      <c r="E237" s="123"/>
      <c r="F237" s="57"/>
      <c r="G237" s="55"/>
      <c r="H237" s="55"/>
      <c r="I237" s="124"/>
      <c r="J237" s="57"/>
      <c r="K237" s="57"/>
      <c r="L237" s="125"/>
      <c r="M237" s="57"/>
      <c r="N237" s="55"/>
      <c r="O237" s="58"/>
      <c r="P237" s="58"/>
      <c r="Q237" s="58"/>
      <c r="R237" s="58"/>
      <c r="S237" s="58"/>
      <c r="T237" s="58"/>
      <c r="U237" s="58"/>
      <c r="V237" s="58"/>
      <c r="W237" s="58"/>
      <c r="X237" s="58"/>
    </row>
    <row r="238" spans="2:24" s="110" customFormat="1" ht="15" hidden="1" customHeight="1" x14ac:dyDescent="0.4">
      <c r="B238" s="58"/>
      <c r="C238" s="55"/>
      <c r="D238" s="113"/>
      <c r="E238" s="123"/>
      <c r="F238" s="57"/>
      <c r="G238" s="55"/>
      <c r="H238" s="55"/>
      <c r="I238" s="124"/>
      <c r="J238" s="57"/>
      <c r="K238" s="57"/>
      <c r="L238" s="125"/>
      <c r="M238" s="57"/>
      <c r="N238" s="55"/>
      <c r="O238" s="58"/>
      <c r="P238" s="58"/>
      <c r="Q238" s="58"/>
      <c r="R238" s="58"/>
      <c r="S238" s="58"/>
      <c r="T238" s="58"/>
      <c r="U238" s="58"/>
      <c r="V238" s="58"/>
      <c r="W238" s="58"/>
      <c r="X238" s="58"/>
    </row>
    <row r="239" spans="2:24" s="110" customFormat="1" ht="15" hidden="1" customHeight="1" x14ac:dyDescent="0.4">
      <c r="B239" s="58"/>
      <c r="C239" s="55"/>
      <c r="D239" s="113"/>
      <c r="E239" s="123"/>
      <c r="F239" s="57"/>
      <c r="G239" s="55"/>
      <c r="H239" s="55"/>
      <c r="I239" s="124"/>
      <c r="J239" s="57"/>
      <c r="K239" s="57"/>
      <c r="L239" s="125"/>
      <c r="M239" s="57"/>
      <c r="N239" s="55"/>
      <c r="O239" s="58"/>
      <c r="P239" s="58"/>
      <c r="Q239" s="58"/>
      <c r="R239" s="58"/>
      <c r="S239" s="58"/>
      <c r="T239" s="58"/>
      <c r="U239" s="58"/>
      <c r="V239" s="58"/>
      <c r="W239" s="58"/>
      <c r="X239" s="58"/>
    </row>
    <row r="240" spans="2:24" s="110" customFormat="1" ht="15" hidden="1" customHeight="1" x14ac:dyDescent="0.4">
      <c r="B240" s="58"/>
      <c r="C240" s="55"/>
      <c r="D240" s="113"/>
      <c r="E240" s="123"/>
      <c r="F240" s="57"/>
      <c r="G240" s="55"/>
      <c r="H240" s="55"/>
      <c r="I240" s="124"/>
      <c r="J240" s="57"/>
      <c r="K240" s="57"/>
      <c r="L240" s="125"/>
      <c r="M240" s="57"/>
      <c r="N240" s="55"/>
      <c r="O240" s="58"/>
      <c r="P240" s="58"/>
      <c r="Q240" s="58"/>
      <c r="R240" s="58"/>
      <c r="S240" s="58"/>
      <c r="T240" s="58"/>
      <c r="U240" s="58"/>
      <c r="V240" s="58"/>
      <c r="W240" s="58"/>
      <c r="X240" s="58"/>
    </row>
    <row r="241" spans="2:24" s="110" customFormat="1" ht="15" hidden="1" customHeight="1" x14ac:dyDescent="0.4">
      <c r="B241" s="58"/>
      <c r="C241" s="55"/>
      <c r="D241" s="113"/>
      <c r="E241" s="123"/>
      <c r="F241" s="57"/>
      <c r="G241" s="55"/>
      <c r="H241" s="55"/>
      <c r="I241" s="124"/>
      <c r="J241" s="57"/>
      <c r="K241" s="57"/>
      <c r="L241" s="125"/>
      <c r="M241" s="57"/>
      <c r="N241" s="55"/>
      <c r="O241" s="58"/>
      <c r="P241" s="58"/>
      <c r="Q241" s="58"/>
      <c r="R241" s="58"/>
      <c r="S241" s="58"/>
      <c r="T241" s="58"/>
      <c r="U241" s="58"/>
      <c r="V241" s="58"/>
      <c r="W241" s="58"/>
      <c r="X241" s="58"/>
    </row>
    <row r="242" spans="2:24" s="110" customFormat="1" ht="15" hidden="1" customHeight="1" x14ac:dyDescent="0.4">
      <c r="B242" s="58"/>
      <c r="C242" s="55"/>
      <c r="D242" s="113"/>
      <c r="E242" s="123"/>
      <c r="F242" s="57"/>
      <c r="G242" s="55"/>
      <c r="H242" s="55"/>
      <c r="I242" s="124"/>
      <c r="J242" s="57"/>
      <c r="K242" s="57"/>
      <c r="L242" s="125"/>
      <c r="M242" s="57"/>
      <c r="N242" s="55"/>
      <c r="O242" s="58"/>
      <c r="P242" s="58"/>
      <c r="Q242" s="58"/>
      <c r="R242" s="58"/>
      <c r="S242" s="58"/>
      <c r="T242" s="58"/>
      <c r="U242" s="58"/>
      <c r="V242" s="58"/>
      <c r="W242" s="58"/>
      <c r="X242" s="58"/>
    </row>
    <row r="243" spans="2:24" s="110" customFormat="1" ht="15" hidden="1" customHeight="1" x14ac:dyDescent="0.4">
      <c r="B243" s="58"/>
      <c r="C243" s="55"/>
      <c r="D243" s="113"/>
      <c r="E243" s="123"/>
      <c r="F243" s="57"/>
      <c r="G243" s="55"/>
      <c r="H243" s="55"/>
      <c r="I243" s="124"/>
      <c r="J243" s="57"/>
      <c r="K243" s="57"/>
      <c r="L243" s="125"/>
      <c r="M243" s="57"/>
      <c r="N243" s="55"/>
      <c r="O243" s="58"/>
      <c r="P243" s="58"/>
      <c r="Q243" s="58"/>
      <c r="R243" s="58"/>
      <c r="S243" s="58"/>
      <c r="T243" s="58"/>
      <c r="U243" s="58"/>
      <c r="V243" s="58"/>
      <c r="W243" s="58"/>
      <c r="X243" s="58"/>
    </row>
    <row r="244" spans="2:24" s="110" customFormat="1" ht="15" hidden="1" customHeight="1" x14ac:dyDescent="0.4">
      <c r="B244" s="58"/>
      <c r="C244" s="55"/>
      <c r="D244" s="113"/>
      <c r="E244" s="123"/>
      <c r="F244" s="57"/>
      <c r="G244" s="55"/>
      <c r="H244" s="55"/>
      <c r="I244" s="124"/>
      <c r="J244" s="57"/>
      <c r="K244" s="57"/>
      <c r="L244" s="125"/>
      <c r="M244" s="57"/>
      <c r="N244" s="55"/>
      <c r="O244" s="58"/>
      <c r="P244" s="58"/>
      <c r="Q244" s="58"/>
      <c r="R244" s="58"/>
      <c r="S244" s="58"/>
      <c r="T244" s="58"/>
      <c r="U244" s="58"/>
      <c r="V244" s="58"/>
      <c r="W244" s="58"/>
      <c r="X244" s="58"/>
    </row>
    <row r="245" spans="2:24" s="110" customFormat="1" ht="15" hidden="1" customHeight="1" x14ac:dyDescent="0.4">
      <c r="B245" s="58"/>
      <c r="C245" s="55"/>
      <c r="D245" s="113"/>
      <c r="E245" s="123"/>
      <c r="F245" s="57"/>
      <c r="G245" s="55"/>
      <c r="H245" s="55"/>
      <c r="I245" s="124"/>
      <c r="J245" s="57"/>
      <c r="K245" s="57"/>
      <c r="L245" s="125"/>
      <c r="M245" s="57"/>
      <c r="N245" s="55"/>
      <c r="O245" s="58"/>
      <c r="P245" s="58"/>
      <c r="Q245" s="58"/>
      <c r="R245" s="58"/>
      <c r="S245" s="58"/>
      <c r="T245" s="58"/>
      <c r="U245" s="58"/>
      <c r="V245" s="58"/>
      <c r="W245" s="58"/>
      <c r="X245" s="58"/>
    </row>
    <row r="246" spans="2:24" s="110" customFormat="1" ht="15" hidden="1" customHeight="1" x14ac:dyDescent="0.4">
      <c r="B246" s="58"/>
      <c r="C246" s="55"/>
      <c r="D246" s="113"/>
      <c r="E246" s="123"/>
      <c r="F246" s="57"/>
      <c r="G246" s="55"/>
      <c r="H246" s="55"/>
      <c r="I246" s="124"/>
      <c r="J246" s="57"/>
      <c r="K246" s="57"/>
      <c r="L246" s="125"/>
      <c r="M246" s="57"/>
      <c r="N246" s="55"/>
      <c r="O246" s="58"/>
      <c r="P246" s="58"/>
      <c r="Q246" s="58"/>
      <c r="R246" s="58"/>
      <c r="S246" s="58"/>
      <c r="T246" s="58"/>
      <c r="U246" s="58"/>
      <c r="V246" s="58"/>
      <c r="W246" s="58"/>
      <c r="X246" s="58"/>
    </row>
    <row r="247" spans="2:24" s="110" customFormat="1" ht="15" hidden="1" customHeight="1" x14ac:dyDescent="0.4">
      <c r="B247" s="58"/>
      <c r="C247" s="55"/>
      <c r="D247" s="113"/>
      <c r="E247" s="123"/>
      <c r="F247" s="57"/>
      <c r="G247" s="55"/>
      <c r="H247" s="55"/>
      <c r="I247" s="124"/>
      <c r="J247" s="57"/>
      <c r="K247" s="57"/>
      <c r="L247" s="125"/>
      <c r="M247" s="57"/>
      <c r="N247" s="55"/>
      <c r="O247" s="58"/>
      <c r="P247" s="58"/>
      <c r="Q247" s="58"/>
      <c r="R247" s="58"/>
      <c r="S247" s="58"/>
      <c r="T247" s="58"/>
      <c r="U247" s="58"/>
      <c r="V247" s="58"/>
      <c r="W247" s="58"/>
      <c r="X247" s="58"/>
    </row>
    <row r="248" spans="2:24" s="110" customFormat="1" ht="15" hidden="1" customHeight="1" x14ac:dyDescent="0.4">
      <c r="B248" s="58"/>
      <c r="C248" s="55"/>
      <c r="D248" s="113"/>
      <c r="E248" s="123"/>
      <c r="F248" s="57"/>
      <c r="G248" s="55"/>
      <c r="H248" s="55"/>
      <c r="I248" s="124"/>
      <c r="J248" s="57"/>
      <c r="K248" s="57"/>
      <c r="L248" s="125"/>
      <c r="M248" s="57"/>
      <c r="N248" s="55"/>
      <c r="O248" s="58"/>
      <c r="P248" s="58"/>
      <c r="Q248" s="58"/>
      <c r="R248" s="58"/>
      <c r="S248" s="58"/>
      <c r="T248" s="58"/>
      <c r="U248" s="58"/>
      <c r="V248" s="58"/>
      <c r="W248" s="58"/>
      <c r="X248" s="58"/>
    </row>
    <row r="249" spans="2:24" s="110" customFormat="1" ht="15" hidden="1" customHeight="1" x14ac:dyDescent="0.4">
      <c r="B249" s="58"/>
      <c r="C249" s="55"/>
      <c r="D249" s="113"/>
      <c r="E249" s="123"/>
      <c r="F249" s="57"/>
      <c r="G249" s="55"/>
      <c r="H249" s="55"/>
      <c r="I249" s="124"/>
      <c r="J249" s="57"/>
      <c r="K249" s="57"/>
      <c r="L249" s="125"/>
      <c r="M249" s="57"/>
      <c r="N249" s="55"/>
      <c r="O249" s="58"/>
      <c r="P249" s="58"/>
      <c r="Q249" s="58"/>
      <c r="R249" s="58"/>
      <c r="S249" s="58"/>
      <c r="T249" s="58"/>
      <c r="U249" s="58"/>
      <c r="V249" s="58"/>
      <c r="W249" s="58"/>
      <c r="X249" s="58"/>
    </row>
    <row r="250" spans="2:24" s="110" customFormat="1" ht="15" hidden="1" customHeight="1" x14ac:dyDescent="0.4">
      <c r="B250" s="58"/>
      <c r="C250" s="55"/>
      <c r="D250" s="113"/>
      <c r="E250" s="123"/>
      <c r="F250" s="57"/>
      <c r="G250" s="55"/>
      <c r="H250" s="55"/>
      <c r="I250" s="124"/>
      <c r="J250" s="57"/>
      <c r="K250" s="57"/>
      <c r="L250" s="125"/>
      <c r="M250" s="57"/>
      <c r="N250" s="55"/>
      <c r="O250" s="58"/>
      <c r="P250" s="58"/>
      <c r="Q250" s="58"/>
      <c r="R250" s="58"/>
      <c r="S250" s="58"/>
      <c r="T250" s="58"/>
      <c r="U250" s="58"/>
      <c r="V250" s="58"/>
      <c r="W250" s="58"/>
      <c r="X250" s="58"/>
    </row>
    <row r="251" spans="2:24" s="110" customFormat="1" ht="15" hidden="1" customHeight="1" x14ac:dyDescent="0.4">
      <c r="B251" s="58"/>
      <c r="C251" s="55"/>
      <c r="D251" s="113"/>
      <c r="E251" s="123"/>
      <c r="F251" s="57"/>
      <c r="G251" s="55"/>
      <c r="H251" s="55"/>
      <c r="I251" s="124"/>
      <c r="J251" s="57"/>
      <c r="K251" s="57"/>
      <c r="L251" s="125"/>
      <c r="M251" s="57"/>
      <c r="N251" s="55"/>
      <c r="O251" s="58"/>
      <c r="P251" s="58"/>
      <c r="Q251" s="58"/>
      <c r="R251" s="58"/>
      <c r="S251" s="58"/>
      <c r="T251" s="58"/>
      <c r="U251" s="58"/>
      <c r="V251" s="58"/>
      <c r="W251" s="58"/>
      <c r="X251" s="58"/>
    </row>
    <row r="252" spans="2:24" s="110" customFormat="1" ht="15" hidden="1" customHeight="1" x14ac:dyDescent="0.4">
      <c r="B252" s="58"/>
      <c r="C252" s="55"/>
      <c r="D252" s="113"/>
      <c r="E252" s="123"/>
      <c r="F252" s="57"/>
      <c r="G252" s="55"/>
      <c r="H252" s="55"/>
      <c r="I252" s="124"/>
      <c r="J252" s="57"/>
      <c r="K252" s="57"/>
      <c r="L252" s="125"/>
      <c r="M252" s="57"/>
      <c r="N252" s="55"/>
      <c r="O252" s="58"/>
      <c r="P252" s="58"/>
      <c r="Q252" s="58"/>
      <c r="R252" s="58"/>
      <c r="S252" s="58"/>
      <c r="T252" s="58"/>
      <c r="U252" s="58"/>
      <c r="V252" s="58"/>
      <c r="W252" s="58"/>
      <c r="X252" s="58"/>
    </row>
    <row r="253" spans="2:24" s="110" customFormat="1" ht="15" hidden="1" customHeight="1" x14ac:dyDescent="0.4">
      <c r="B253" s="58"/>
      <c r="C253" s="55"/>
      <c r="D253" s="113"/>
      <c r="E253" s="123"/>
      <c r="F253" s="57"/>
      <c r="G253" s="55"/>
      <c r="H253" s="55"/>
      <c r="I253" s="124"/>
      <c r="J253" s="57"/>
      <c r="K253" s="57"/>
      <c r="L253" s="125"/>
      <c r="M253" s="57"/>
      <c r="N253" s="55"/>
      <c r="O253" s="58"/>
      <c r="P253" s="58"/>
      <c r="Q253" s="58"/>
      <c r="R253" s="58"/>
      <c r="S253" s="58"/>
      <c r="T253" s="58"/>
      <c r="U253" s="58"/>
      <c r="V253" s="58"/>
      <c r="W253" s="58"/>
      <c r="X253" s="58"/>
    </row>
    <row r="254" spans="2:24" s="110" customFormat="1" ht="15" hidden="1" customHeight="1" x14ac:dyDescent="0.4">
      <c r="B254" s="58"/>
      <c r="C254" s="55"/>
      <c r="D254" s="113"/>
      <c r="E254" s="123"/>
      <c r="F254" s="57"/>
      <c r="G254" s="55"/>
      <c r="H254" s="55"/>
      <c r="I254" s="124"/>
      <c r="J254" s="57"/>
      <c r="K254" s="57"/>
      <c r="L254" s="125"/>
      <c r="M254" s="57"/>
      <c r="N254" s="55"/>
      <c r="O254" s="58"/>
      <c r="P254" s="58"/>
      <c r="Q254" s="58"/>
      <c r="R254" s="58"/>
      <c r="S254" s="58"/>
      <c r="T254" s="58"/>
      <c r="U254" s="58"/>
      <c r="V254" s="58"/>
      <c r="W254" s="58"/>
      <c r="X254" s="58"/>
    </row>
    <row r="255" spans="2:24" s="110" customFormat="1" ht="15" hidden="1" customHeight="1" x14ac:dyDescent="0.4">
      <c r="B255" s="58"/>
      <c r="C255" s="55"/>
      <c r="D255" s="113"/>
      <c r="E255" s="123"/>
      <c r="F255" s="57"/>
      <c r="G255" s="55"/>
      <c r="H255" s="55"/>
      <c r="I255" s="124"/>
      <c r="J255" s="57"/>
      <c r="K255" s="57"/>
      <c r="L255" s="125"/>
      <c r="M255" s="57"/>
      <c r="N255" s="55"/>
      <c r="O255" s="58"/>
      <c r="P255" s="58"/>
      <c r="Q255" s="58"/>
      <c r="R255" s="58"/>
      <c r="S255" s="58"/>
      <c r="T255" s="58"/>
      <c r="U255" s="58"/>
      <c r="V255" s="58"/>
      <c r="W255" s="58"/>
      <c r="X255" s="58"/>
    </row>
    <row r="256" spans="2:24" s="110" customFormat="1" ht="15" hidden="1" customHeight="1" x14ac:dyDescent="0.4">
      <c r="B256" s="58"/>
      <c r="C256" s="55"/>
      <c r="D256" s="113"/>
      <c r="E256" s="123"/>
      <c r="F256" s="57"/>
      <c r="G256" s="55"/>
      <c r="H256" s="55"/>
      <c r="I256" s="124"/>
      <c r="J256" s="57"/>
      <c r="K256" s="57"/>
      <c r="L256" s="125"/>
      <c r="M256" s="57"/>
      <c r="N256" s="55"/>
      <c r="O256" s="58"/>
      <c r="P256" s="58"/>
      <c r="Q256" s="58"/>
      <c r="R256" s="58"/>
      <c r="S256" s="58"/>
      <c r="T256" s="58"/>
      <c r="U256" s="58"/>
      <c r="V256" s="58"/>
      <c r="W256" s="58"/>
      <c r="X256" s="58"/>
    </row>
    <row r="257" spans="2:24" s="110" customFormat="1" ht="15" hidden="1" customHeight="1" x14ac:dyDescent="0.4">
      <c r="B257" s="58"/>
      <c r="C257" s="55"/>
      <c r="D257" s="113"/>
      <c r="E257" s="123"/>
      <c r="F257" s="57"/>
      <c r="G257" s="55"/>
      <c r="H257" s="55"/>
      <c r="I257" s="124"/>
      <c r="J257" s="57"/>
      <c r="K257" s="57"/>
      <c r="L257" s="125"/>
      <c r="M257" s="57"/>
      <c r="N257" s="55"/>
      <c r="O257" s="58"/>
      <c r="P257" s="58"/>
      <c r="Q257" s="58"/>
      <c r="R257" s="58"/>
      <c r="S257" s="58"/>
      <c r="T257" s="58"/>
      <c r="U257" s="58"/>
      <c r="V257" s="58"/>
      <c r="W257" s="58"/>
      <c r="X257" s="58"/>
    </row>
    <row r="258" spans="2:24" s="110" customFormat="1" ht="15" hidden="1" customHeight="1" x14ac:dyDescent="0.4">
      <c r="B258" s="58"/>
      <c r="C258" s="55"/>
      <c r="D258" s="113"/>
      <c r="E258" s="123"/>
      <c r="F258" s="57"/>
      <c r="G258" s="55"/>
      <c r="H258" s="55"/>
      <c r="I258" s="124"/>
      <c r="J258" s="57"/>
      <c r="K258" s="57"/>
      <c r="L258" s="125"/>
      <c r="M258" s="57"/>
      <c r="N258" s="55"/>
      <c r="O258" s="58"/>
      <c r="P258" s="58"/>
      <c r="Q258" s="58"/>
      <c r="R258" s="58"/>
      <c r="S258" s="58"/>
      <c r="T258" s="58"/>
      <c r="U258" s="58"/>
      <c r="V258" s="58"/>
      <c r="W258" s="58"/>
      <c r="X258" s="58"/>
    </row>
    <row r="259" spans="2:24" s="110" customFormat="1" ht="15" hidden="1" customHeight="1" x14ac:dyDescent="0.4">
      <c r="B259" s="58"/>
      <c r="C259" s="55"/>
      <c r="D259" s="113"/>
      <c r="E259" s="123"/>
      <c r="F259" s="57"/>
      <c r="G259" s="55"/>
      <c r="H259" s="55"/>
      <c r="I259" s="124"/>
      <c r="J259" s="57"/>
      <c r="K259" s="57"/>
      <c r="L259" s="125"/>
      <c r="M259" s="57"/>
      <c r="N259" s="55"/>
      <c r="O259" s="58"/>
      <c r="P259" s="58"/>
      <c r="Q259" s="58"/>
      <c r="R259" s="58"/>
      <c r="S259" s="58"/>
      <c r="T259" s="58"/>
      <c r="U259" s="58"/>
      <c r="V259" s="58"/>
      <c r="W259" s="58"/>
      <c r="X259" s="58"/>
    </row>
    <row r="260" spans="2:24" s="110" customFormat="1" ht="15" hidden="1" customHeight="1" x14ac:dyDescent="0.4">
      <c r="B260" s="58"/>
      <c r="C260" s="55"/>
      <c r="D260" s="113"/>
      <c r="E260" s="123"/>
      <c r="F260" s="57"/>
      <c r="G260" s="55"/>
      <c r="H260" s="55"/>
      <c r="I260" s="124"/>
      <c r="J260" s="57"/>
      <c r="K260" s="57"/>
      <c r="L260" s="125"/>
      <c r="M260" s="57"/>
      <c r="N260" s="55"/>
      <c r="O260" s="58"/>
      <c r="P260" s="58"/>
      <c r="Q260" s="58"/>
      <c r="R260" s="58"/>
      <c r="S260" s="58"/>
      <c r="T260" s="58"/>
      <c r="U260" s="58"/>
      <c r="V260" s="58"/>
      <c r="W260" s="58"/>
      <c r="X260" s="58"/>
    </row>
    <row r="261" spans="2:24" s="110" customFormat="1" ht="15" hidden="1" customHeight="1" x14ac:dyDescent="0.4">
      <c r="B261" s="58"/>
      <c r="C261" s="55"/>
      <c r="D261" s="113"/>
      <c r="E261" s="123"/>
      <c r="F261" s="57"/>
      <c r="G261" s="55"/>
      <c r="H261" s="55"/>
      <c r="I261" s="124"/>
      <c r="J261" s="57"/>
      <c r="K261" s="57"/>
      <c r="L261" s="125"/>
      <c r="M261" s="57"/>
      <c r="N261" s="55"/>
      <c r="O261" s="58"/>
      <c r="P261" s="58"/>
      <c r="Q261" s="58"/>
      <c r="R261" s="58"/>
      <c r="S261" s="58"/>
      <c r="T261" s="58"/>
      <c r="U261" s="58"/>
      <c r="V261" s="58"/>
      <c r="W261" s="58"/>
      <c r="X261" s="58"/>
    </row>
    <row r="262" spans="2:24" s="110" customFormat="1" ht="15" hidden="1" customHeight="1" x14ac:dyDescent="0.4">
      <c r="B262" s="58"/>
      <c r="C262" s="55"/>
      <c r="D262" s="113"/>
      <c r="E262" s="123"/>
      <c r="F262" s="57"/>
      <c r="G262" s="55"/>
      <c r="H262" s="55"/>
      <c r="I262" s="124"/>
      <c r="J262" s="57"/>
      <c r="K262" s="57"/>
      <c r="L262" s="125"/>
      <c r="M262" s="57"/>
      <c r="N262" s="55"/>
      <c r="O262" s="58"/>
      <c r="P262" s="58"/>
      <c r="Q262" s="58"/>
      <c r="R262" s="58"/>
      <c r="S262" s="58"/>
      <c r="T262" s="58"/>
      <c r="U262" s="58"/>
      <c r="V262" s="58"/>
      <c r="W262" s="58"/>
      <c r="X262" s="58"/>
    </row>
    <row r="263" spans="2:24" s="110" customFormat="1" ht="15" hidden="1" customHeight="1" x14ac:dyDescent="0.4">
      <c r="B263" s="58"/>
      <c r="C263" s="55"/>
      <c r="D263" s="113"/>
      <c r="E263" s="123"/>
      <c r="F263" s="57"/>
      <c r="G263" s="55"/>
      <c r="H263" s="55"/>
      <c r="I263" s="124"/>
      <c r="J263" s="57"/>
      <c r="K263" s="57"/>
      <c r="L263" s="125"/>
      <c r="M263" s="57"/>
      <c r="N263" s="55"/>
      <c r="O263" s="58"/>
      <c r="P263" s="58"/>
      <c r="Q263" s="58"/>
      <c r="R263" s="58"/>
      <c r="S263" s="58"/>
      <c r="T263" s="58"/>
      <c r="U263" s="58"/>
      <c r="V263" s="58"/>
      <c r="W263" s="58"/>
      <c r="X263" s="58"/>
    </row>
    <row r="264" spans="2:24" s="110" customFormat="1" ht="15" hidden="1" customHeight="1" x14ac:dyDescent="0.4">
      <c r="B264" s="58"/>
      <c r="C264" s="55"/>
      <c r="D264" s="113"/>
      <c r="E264" s="123"/>
      <c r="F264" s="57"/>
      <c r="G264" s="55"/>
      <c r="H264" s="55"/>
      <c r="I264" s="124"/>
      <c r="J264" s="57"/>
      <c r="K264" s="57"/>
      <c r="L264" s="125"/>
      <c r="M264" s="57"/>
      <c r="N264" s="55"/>
      <c r="O264" s="58"/>
      <c r="P264" s="58"/>
      <c r="Q264" s="58"/>
      <c r="R264" s="58"/>
      <c r="S264" s="58"/>
      <c r="T264" s="58"/>
      <c r="U264" s="58"/>
      <c r="V264" s="58"/>
      <c r="W264" s="58"/>
      <c r="X264" s="58"/>
    </row>
    <row r="265" spans="2:24" s="110" customFormat="1" ht="15" hidden="1" customHeight="1" x14ac:dyDescent="0.4">
      <c r="B265" s="58"/>
      <c r="C265" s="55"/>
      <c r="D265" s="113"/>
      <c r="E265" s="123"/>
      <c r="F265" s="57"/>
      <c r="G265" s="55"/>
      <c r="H265" s="55"/>
      <c r="I265" s="124"/>
      <c r="J265" s="57"/>
      <c r="K265" s="57"/>
      <c r="L265" s="125"/>
      <c r="M265" s="57"/>
      <c r="N265" s="55"/>
      <c r="O265" s="58"/>
      <c r="P265" s="58"/>
      <c r="Q265" s="58"/>
      <c r="R265" s="58"/>
      <c r="S265" s="58"/>
      <c r="T265" s="58"/>
      <c r="U265" s="58"/>
      <c r="V265" s="58"/>
      <c r="W265" s="58"/>
      <c r="X265" s="58"/>
    </row>
    <row r="266" spans="2:24" s="110" customFormat="1" ht="15" hidden="1" customHeight="1" x14ac:dyDescent="0.4">
      <c r="B266" s="58"/>
      <c r="C266" s="55"/>
      <c r="D266" s="113"/>
      <c r="E266" s="123"/>
      <c r="F266" s="57"/>
      <c r="G266" s="55"/>
      <c r="H266" s="55"/>
      <c r="I266" s="124"/>
      <c r="J266" s="57"/>
      <c r="K266" s="57"/>
      <c r="L266" s="125"/>
      <c r="M266" s="57"/>
      <c r="N266" s="55"/>
      <c r="O266" s="58"/>
      <c r="P266" s="58"/>
      <c r="Q266" s="58"/>
      <c r="R266" s="58"/>
      <c r="S266" s="58"/>
      <c r="T266" s="58"/>
      <c r="U266" s="58"/>
      <c r="V266" s="58"/>
      <c r="W266" s="58"/>
      <c r="X266" s="58"/>
    </row>
    <row r="267" spans="2:24" s="110" customFormat="1" ht="15" hidden="1" customHeight="1" x14ac:dyDescent="0.4">
      <c r="B267" s="58"/>
      <c r="C267" s="55"/>
      <c r="D267" s="113"/>
      <c r="E267" s="123"/>
      <c r="F267" s="57"/>
      <c r="G267" s="55"/>
      <c r="H267" s="55"/>
      <c r="I267" s="124"/>
      <c r="J267" s="57"/>
      <c r="K267" s="57"/>
      <c r="L267" s="125"/>
      <c r="M267" s="57"/>
      <c r="N267" s="55"/>
      <c r="O267" s="58"/>
      <c r="P267" s="58"/>
      <c r="Q267" s="58"/>
      <c r="R267" s="58"/>
      <c r="S267" s="58"/>
      <c r="T267" s="58"/>
      <c r="U267" s="58"/>
      <c r="V267" s="58"/>
      <c r="W267" s="58"/>
      <c r="X267" s="58"/>
    </row>
    <row r="268" spans="2:24" s="110" customFormat="1" ht="15" hidden="1" customHeight="1" x14ac:dyDescent="0.4">
      <c r="B268" s="58"/>
      <c r="C268" s="55"/>
      <c r="D268" s="113"/>
      <c r="E268" s="123"/>
      <c r="F268" s="57"/>
      <c r="G268" s="55"/>
      <c r="H268" s="55"/>
      <c r="I268" s="124"/>
      <c r="J268" s="57"/>
      <c r="K268" s="57"/>
      <c r="L268" s="125"/>
      <c r="M268" s="57"/>
      <c r="N268" s="55"/>
      <c r="O268" s="58"/>
      <c r="P268" s="58"/>
      <c r="Q268" s="58"/>
      <c r="R268" s="58"/>
      <c r="S268" s="58"/>
      <c r="T268" s="58"/>
      <c r="U268" s="58"/>
      <c r="V268" s="58"/>
      <c r="W268" s="58"/>
      <c r="X268" s="58"/>
    </row>
    <row r="269" spans="2:24" s="110" customFormat="1" ht="15" hidden="1" customHeight="1" x14ac:dyDescent="0.4">
      <c r="B269" s="58"/>
      <c r="C269" s="55"/>
      <c r="D269" s="113"/>
      <c r="E269" s="123"/>
      <c r="F269" s="57"/>
      <c r="G269" s="55"/>
      <c r="H269" s="55"/>
      <c r="I269" s="124"/>
      <c r="J269" s="57"/>
      <c r="K269" s="57"/>
      <c r="L269" s="125"/>
      <c r="M269" s="57"/>
      <c r="N269" s="55"/>
      <c r="O269" s="58"/>
      <c r="P269" s="58"/>
      <c r="Q269" s="58"/>
      <c r="R269" s="58"/>
      <c r="S269" s="58"/>
      <c r="T269" s="58"/>
      <c r="U269" s="58"/>
      <c r="V269" s="58"/>
      <c r="W269" s="58"/>
      <c r="X269" s="58"/>
    </row>
    <row r="270" spans="2:24" s="110" customFormat="1" ht="15" hidden="1" customHeight="1" x14ac:dyDescent="0.4">
      <c r="B270" s="58"/>
      <c r="C270" s="55"/>
      <c r="D270" s="113"/>
      <c r="E270" s="123"/>
      <c r="F270" s="57"/>
      <c r="G270" s="55"/>
      <c r="H270" s="55"/>
      <c r="I270" s="124"/>
      <c r="J270" s="57"/>
      <c r="K270" s="57"/>
      <c r="L270" s="125"/>
      <c r="M270" s="57"/>
      <c r="N270" s="55"/>
      <c r="O270" s="58"/>
      <c r="P270" s="58"/>
      <c r="Q270" s="58"/>
      <c r="R270" s="58"/>
      <c r="S270" s="58"/>
      <c r="T270" s="58"/>
      <c r="U270" s="58"/>
      <c r="V270" s="58"/>
      <c r="W270" s="58"/>
      <c r="X270" s="58"/>
    </row>
    <row r="271" spans="2:24" s="110" customFormat="1" ht="15" hidden="1" customHeight="1" x14ac:dyDescent="0.4">
      <c r="B271" s="58"/>
      <c r="C271" s="55"/>
      <c r="D271" s="113"/>
      <c r="E271" s="123"/>
      <c r="F271" s="57"/>
      <c r="G271" s="55"/>
      <c r="H271" s="55"/>
      <c r="I271" s="124"/>
      <c r="J271" s="57"/>
      <c r="K271" s="57"/>
      <c r="L271" s="125"/>
      <c r="M271" s="57"/>
      <c r="N271" s="55"/>
      <c r="O271" s="58"/>
      <c r="P271" s="58"/>
      <c r="Q271" s="58"/>
      <c r="R271" s="58"/>
      <c r="S271" s="58"/>
      <c r="T271" s="58"/>
      <c r="U271" s="58"/>
      <c r="V271" s="58"/>
      <c r="W271" s="58"/>
      <c r="X271" s="58"/>
    </row>
    <row r="272" spans="2:24" s="110" customFormat="1" ht="15" hidden="1" customHeight="1" x14ac:dyDescent="0.4">
      <c r="B272" s="58"/>
      <c r="C272" s="55"/>
      <c r="D272" s="113"/>
      <c r="E272" s="123"/>
      <c r="F272" s="57"/>
      <c r="G272" s="55"/>
      <c r="H272" s="55"/>
      <c r="I272" s="124"/>
      <c r="J272" s="57"/>
      <c r="K272" s="57"/>
      <c r="L272" s="125"/>
      <c r="M272" s="57"/>
      <c r="N272" s="55"/>
      <c r="O272" s="58"/>
      <c r="P272" s="58"/>
      <c r="Q272" s="58"/>
      <c r="R272" s="58"/>
      <c r="S272" s="58"/>
      <c r="T272" s="58"/>
      <c r="U272" s="58"/>
      <c r="V272" s="58"/>
      <c r="W272" s="58"/>
      <c r="X272" s="58"/>
    </row>
    <row r="273" spans="2:24" s="110" customFormat="1" ht="15" hidden="1" customHeight="1" x14ac:dyDescent="0.4">
      <c r="B273" s="58"/>
      <c r="C273" s="55"/>
      <c r="D273" s="113"/>
      <c r="E273" s="123"/>
      <c r="F273" s="57"/>
      <c r="G273" s="55"/>
      <c r="H273" s="55"/>
      <c r="I273" s="124"/>
      <c r="J273" s="57"/>
      <c r="K273" s="57"/>
      <c r="L273" s="125"/>
      <c r="M273" s="57"/>
      <c r="N273" s="55"/>
      <c r="O273" s="58"/>
      <c r="P273" s="58"/>
      <c r="Q273" s="58"/>
      <c r="R273" s="58"/>
      <c r="S273" s="58"/>
      <c r="T273" s="58"/>
      <c r="U273" s="58"/>
      <c r="V273" s="58"/>
      <c r="W273" s="58"/>
      <c r="X273" s="58"/>
    </row>
    <row r="274" spans="2:24" s="110" customFormat="1" ht="15" hidden="1" customHeight="1" x14ac:dyDescent="0.4">
      <c r="B274" s="58"/>
      <c r="C274" s="55"/>
      <c r="D274" s="113"/>
      <c r="E274" s="123"/>
      <c r="F274" s="57"/>
      <c r="G274" s="55"/>
      <c r="H274" s="55"/>
      <c r="I274" s="124"/>
      <c r="J274" s="57"/>
      <c r="K274" s="57"/>
      <c r="L274" s="125"/>
      <c r="M274" s="57"/>
      <c r="N274" s="55"/>
      <c r="O274" s="58"/>
      <c r="P274" s="58"/>
      <c r="Q274" s="58"/>
      <c r="R274" s="58"/>
      <c r="S274" s="58"/>
      <c r="T274" s="58"/>
      <c r="U274" s="58"/>
      <c r="V274" s="58"/>
      <c r="W274" s="58"/>
      <c r="X274" s="58"/>
    </row>
    <row r="275" spans="2:24" s="110" customFormat="1" ht="15" hidden="1" customHeight="1" x14ac:dyDescent="0.4">
      <c r="B275" s="58"/>
      <c r="C275" s="55"/>
      <c r="D275" s="113"/>
      <c r="E275" s="123"/>
      <c r="F275" s="57"/>
      <c r="G275" s="55"/>
      <c r="H275" s="55"/>
      <c r="I275" s="124"/>
      <c r="J275" s="57"/>
      <c r="K275" s="57"/>
      <c r="L275" s="125"/>
      <c r="M275" s="57"/>
      <c r="N275" s="55"/>
      <c r="O275" s="58"/>
      <c r="P275" s="58"/>
      <c r="Q275" s="58"/>
      <c r="R275" s="58"/>
      <c r="S275" s="58"/>
      <c r="T275" s="58"/>
      <c r="U275" s="58"/>
      <c r="V275" s="58"/>
      <c r="W275" s="58"/>
      <c r="X275" s="58"/>
    </row>
    <row r="276" spans="2:24" s="110" customFormat="1" ht="15" hidden="1" customHeight="1" x14ac:dyDescent="0.4">
      <c r="B276" s="58"/>
      <c r="C276" s="55"/>
      <c r="D276" s="113"/>
      <c r="E276" s="123"/>
      <c r="F276" s="57"/>
      <c r="G276" s="55"/>
      <c r="H276" s="55"/>
      <c r="I276" s="124"/>
      <c r="J276" s="57"/>
      <c r="K276" s="57"/>
      <c r="L276" s="125"/>
      <c r="M276" s="57"/>
      <c r="N276" s="55"/>
      <c r="O276" s="58"/>
      <c r="P276" s="58"/>
      <c r="Q276" s="58"/>
      <c r="R276" s="58"/>
      <c r="S276" s="58"/>
      <c r="T276" s="58"/>
      <c r="U276" s="58"/>
      <c r="V276" s="58"/>
      <c r="W276" s="58"/>
      <c r="X276" s="58"/>
    </row>
    <row r="277" spans="2:24" s="110" customFormat="1" ht="15" hidden="1" customHeight="1" x14ac:dyDescent="0.4">
      <c r="B277" s="58"/>
      <c r="C277" s="55"/>
      <c r="D277" s="113"/>
      <c r="E277" s="123"/>
      <c r="F277" s="57"/>
      <c r="G277" s="55"/>
      <c r="H277" s="55"/>
      <c r="I277" s="124"/>
      <c r="J277" s="57"/>
      <c r="K277" s="57"/>
      <c r="L277" s="125"/>
      <c r="M277" s="57"/>
      <c r="N277" s="55"/>
      <c r="O277" s="58"/>
      <c r="P277" s="58"/>
      <c r="Q277" s="58"/>
      <c r="R277" s="58"/>
      <c r="S277" s="58"/>
      <c r="T277" s="58"/>
      <c r="U277" s="58"/>
      <c r="V277" s="58"/>
      <c r="W277" s="58"/>
      <c r="X277" s="58"/>
    </row>
    <row r="278" spans="2:24" s="110" customFormat="1" ht="15" hidden="1" customHeight="1" x14ac:dyDescent="0.4">
      <c r="B278" s="58"/>
      <c r="C278" s="55"/>
      <c r="D278" s="113"/>
      <c r="E278" s="123"/>
      <c r="F278" s="57"/>
      <c r="G278" s="55"/>
      <c r="H278" s="55"/>
      <c r="I278" s="124"/>
      <c r="J278" s="57"/>
      <c r="K278" s="57"/>
      <c r="L278" s="125"/>
      <c r="M278" s="57"/>
      <c r="N278" s="55"/>
      <c r="O278" s="58"/>
      <c r="P278" s="58"/>
      <c r="Q278" s="58"/>
      <c r="R278" s="58"/>
      <c r="S278" s="58"/>
      <c r="T278" s="58"/>
      <c r="U278" s="58"/>
      <c r="V278" s="58"/>
      <c r="W278" s="58"/>
      <c r="X278" s="58"/>
    </row>
    <row r="279" spans="2:24" s="110" customFormat="1" ht="15" hidden="1" customHeight="1" x14ac:dyDescent="0.4">
      <c r="B279" s="58"/>
      <c r="C279" s="55"/>
      <c r="D279" s="113"/>
      <c r="E279" s="123"/>
      <c r="F279" s="57"/>
      <c r="G279" s="55"/>
      <c r="H279" s="55"/>
      <c r="I279" s="124"/>
      <c r="J279" s="57"/>
      <c r="K279" s="57"/>
      <c r="L279" s="125"/>
      <c r="M279" s="57"/>
      <c r="N279" s="55"/>
      <c r="O279" s="58"/>
      <c r="P279" s="58"/>
      <c r="Q279" s="58"/>
      <c r="R279" s="58"/>
      <c r="S279" s="58"/>
      <c r="T279" s="58"/>
      <c r="U279" s="58"/>
      <c r="V279" s="58"/>
      <c r="W279" s="58"/>
      <c r="X279" s="58"/>
    </row>
    <row r="280" spans="2:24" s="110" customFormat="1" ht="15" hidden="1" customHeight="1" x14ac:dyDescent="0.4">
      <c r="B280" s="58"/>
      <c r="C280" s="55"/>
      <c r="D280" s="113"/>
      <c r="E280" s="123"/>
      <c r="F280" s="57"/>
      <c r="G280" s="55"/>
      <c r="H280" s="55"/>
      <c r="I280" s="124"/>
      <c r="J280" s="57"/>
      <c r="K280" s="57"/>
      <c r="L280" s="125"/>
      <c r="M280" s="57"/>
      <c r="N280" s="55"/>
      <c r="O280" s="58"/>
      <c r="P280" s="58"/>
      <c r="Q280" s="58"/>
      <c r="R280" s="58"/>
      <c r="S280" s="58"/>
      <c r="T280" s="58"/>
      <c r="U280" s="58"/>
      <c r="V280" s="58"/>
      <c r="W280" s="58"/>
      <c r="X280" s="58"/>
    </row>
    <row r="281" spans="2:24" s="110" customFormat="1" ht="15" hidden="1" customHeight="1" x14ac:dyDescent="0.4">
      <c r="B281" s="58"/>
      <c r="C281" s="55"/>
      <c r="D281" s="113"/>
      <c r="E281" s="123"/>
      <c r="F281" s="57"/>
      <c r="G281" s="55"/>
      <c r="H281" s="55"/>
      <c r="I281" s="124"/>
      <c r="J281" s="57"/>
      <c r="K281" s="57"/>
      <c r="L281" s="125"/>
      <c r="M281" s="57"/>
      <c r="N281" s="55"/>
      <c r="O281" s="58"/>
      <c r="P281" s="58"/>
      <c r="Q281" s="58"/>
      <c r="R281" s="58"/>
      <c r="S281" s="58"/>
      <c r="T281" s="58"/>
      <c r="U281" s="58"/>
      <c r="V281" s="58"/>
      <c r="W281" s="58"/>
      <c r="X281" s="58"/>
    </row>
    <row r="282" spans="2:24" s="110" customFormat="1" ht="15" hidden="1" customHeight="1" x14ac:dyDescent="0.4">
      <c r="B282" s="58"/>
      <c r="C282" s="55"/>
      <c r="D282" s="113"/>
      <c r="E282" s="123"/>
      <c r="F282" s="57"/>
      <c r="G282" s="55"/>
      <c r="H282" s="55"/>
      <c r="I282" s="124"/>
      <c r="J282" s="57"/>
      <c r="K282" s="57"/>
      <c r="L282" s="125"/>
      <c r="M282" s="57"/>
      <c r="N282" s="55"/>
      <c r="O282" s="58"/>
      <c r="P282" s="58"/>
      <c r="Q282" s="58"/>
      <c r="R282" s="58"/>
      <c r="S282" s="58"/>
      <c r="T282" s="58"/>
      <c r="U282" s="58"/>
      <c r="V282" s="58"/>
      <c r="W282" s="58"/>
      <c r="X282" s="58"/>
    </row>
    <row r="283" spans="2:24" s="110" customFormat="1" ht="15" hidden="1" customHeight="1" x14ac:dyDescent="0.4">
      <c r="B283" s="58"/>
      <c r="C283" s="55"/>
      <c r="D283" s="113"/>
      <c r="E283" s="123"/>
      <c r="F283" s="57"/>
      <c r="G283" s="55"/>
      <c r="H283" s="55"/>
      <c r="I283" s="124"/>
      <c r="J283" s="57"/>
      <c r="K283" s="57"/>
      <c r="L283" s="125"/>
      <c r="M283" s="57"/>
      <c r="N283" s="55"/>
      <c r="O283" s="58"/>
      <c r="P283" s="58"/>
      <c r="Q283" s="58"/>
      <c r="R283" s="58"/>
      <c r="S283" s="58"/>
      <c r="T283" s="58"/>
      <c r="U283" s="58"/>
      <c r="V283" s="58"/>
      <c r="W283" s="58"/>
      <c r="X283" s="58"/>
    </row>
    <row r="284" spans="2:24" s="110" customFormat="1" ht="15" hidden="1" customHeight="1" x14ac:dyDescent="0.4">
      <c r="B284" s="58"/>
      <c r="C284" s="55"/>
      <c r="D284" s="113"/>
      <c r="E284" s="123"/>
      <c r="F284" s="57"/>
      <c r="G284" s="55"/>
      <c r="H284" s="55"/>
      <c r="I284" s="124"/>
      <c r="J284" s="57"/>
      <c r="K284" s="57"/>
      <c r="L284" s="125"/>
      <c r="M284" s="57"/>
      <c r="N284" s="55"/>
      <c r="O284" s="58"/>
      <c r="P284" s="58"/>
      <c r="Q284" s="58"/>
      <c r="R284" s="58"/>
      <c r="S284" s="58"/>
      <c r="T284" s="58"/>
      <c r="U284" s="58"/>
      <c r="V284" s="58"/>
      <c r="W284" s="58"/>
      <c r="X284" s="58"/>
    </row>
    <row r="285" spans="2:24" s="110" customFormat="1" ht="15" hidden="1" customHeight="1" x14ac:dyDescent="0.4">
      <c r="B285" s="58"/>
      <c r="C285" s="55"/>
      <c r="D285" s="113"/>
      <c r="E285" s="123"/>
      <c r="F285" s="57"/>
      <c r="G285" s="55"/>
      <c r="H285" s="55"/>
      <c r="I285" s="124"/>
      <c r="J285" s="57"/>
      <c r="K285" s="57"/>
      <c r="L285" s="125"/>
      <c r="M285" s="57"/>
      <c r="N285" s="55"/>
      <c r="O285" s="58"/>
      <c r="P285" s="58"/>
      <c r="Q285" s="58"/>
      <c r="R285" s="58"/>
      <c r="S285" s="58"/>
      <c r="T285" s="58"/>
      <c r="U285" s="58"/>
      <c r="V285" s="58"/>
      <c r="W285" s="58"/>
      <c r="X285" s="58"/>
    </row>
    <row r="286" spans="2:24" s="110" customFormat="1" ht="15" hidden="1" customHeight="1" x14ac:dyDescent="0.4">
      <c r="B286" s="58"/>
      <c r="C286" s="55"/>
      <c r="D286" s="113"/>
      <c r="E286" s="123"/>
      <c r="F286" s="57"/>
      <c r="G286" s="55"/>
      <c r="H286" s="55"/>
      <c r="I286" s="124"/>
      <c r="J286" s="57"/>
      <c r="K286" s="57"/>
      <c r="L286" s="125"/>
      <c r="M286" s="57"/>
      <c r="N286" s="55"/>
      <c r="O286" s="58"/>
      <c r="P286" s="58"/>
      <c r="Q286" s="58"/>
      <c r="R286" s="58"/>
      <c r="S286" s="58"/>
      <c r="T286" s="58"/>
      <c r="U286" s="58"/>
      <c r="V286" s="58"/>
      <c r="W286" s="58"/>
      <c r="X286" s="58"/>
    </row>
    <row r="287" spans="2:24" s="110" customFormat="1" ht="15" hidden="1" customHeight="1" x14ac:dyDescent="0.4">
      <c r="B287" s="58"/>
      <c r="C287" s="55"/>
      <c r="D287" s="113"/>
      <c r="E287" s="123"/>
      <c r="F287" s="57"/>
      <c r="G287" s="55"/>
      <c r="H287" s="55"/>
      <c r="I287" s="124"/>
      <c r="J287" s="57"/>
      <c r="K287" s="57"/>
      <c r="L287" s="125"/>
      <c r="M287" s="57"/>
      <c r="N287" s="55"/>
      <c r="O287" s="58"/>
      <c r="P287" s="58"/>
      <c r="Q287" s="58"/>
      <c r="R287" s="58"/>
      <c r="S287" s="58"/>
      <c r="T287" s="58"/>
      <c r="U287" s="58"/>
      <c r="V287" s="58"/>
      <c r="W287" s="58"/>
      <c r="X287" s="58"/>
    </row>
    <row r="288" spans="2:24" s="110" customFormat="1" ht="15" hidden="1" customHeight="1" x14ac:dyDescent="0.4">
      <c r="B288" s="58"/>
      <c r="C288" s="55"/>
      <c r="D288" s="113"/>
      <c r="E288" s="123"/>
      <c r="F288" s="57"/>
      <c r="G288" s="55"/>
      <c r="H288" s="55"/>
      <c r="I288" s="124"/>
      <c r="J288" s="57"/>
      <c r="K288" s="57"/>
      <c r="L288" s="125"/>
      <c r="M288" s="57"/>
      <c r="N288" s="55"/>
      <c r="O288" s="58"/>
      <c r="P288" s="58"/>
      <c r="Q288" s="58"/>
      <c r="R288" s="58"/>
      <c r="S288" s="58"/>
      <c r="T288" s="58"/>
      <c r="U288" s="58"/>
      <c r="V288" s="58"/>
      <c r="W288" s="58"/>
      <c r="X288" s="58"/>
    </row>
    <row r="289" spans="2:24" s="110" customFormat="1" ht="15" hidden="1" customHeight="1" x14ac:dyDescent="0.4">
      <c r="B289" s="58"/>
      <c r="C289" s="55"/>
      <c r="D289" s="113"/>
      <c r="E289" s="123"/>
      <c r="F289" s="57"/>
      <c r="G289" s="55"/>
      <c r="H289" s="55"/>
      <c r="I289" s="124"/>
      <c r="J289" s="57"/>
      <c r="K289" s="57"/>
      <c r="L289" s="125"/>
      <c r="M289" s="57"/>
      <c r="N289" s="55"/>
      <c r="O289" s="58"/>
      <c r="P289" s="58"/>
      <c r="Q289" s="58"/>
      <c r="R289" s="58"/>
      <c r="S289" s="58"/>
      <c r="T289" s="58"/>
      <c r="U289" s="58"/>
      <c r="V289" s="58"/>
      <c r="W289" s="58"/>
      <c r="X289" s="58"/>
    </row>
    <row r="290" spans="2:24" s="110" customFormat="1" ht="15" hidden="1" customHeight="1" x14ac:dyDescent="0.4">
      <c r="B290" s="58"/>
      <c r="C290" s="55"/>
      <c r="D290" s="113"/>
      <c r="E290" s="123"/>
      <c r="F290" s="57"/>
      <c r="G290" s="55"/>
      <c r="H290" s="55"/>
      <c r="I290" s="124"/>
      <c r="J290" s="57"/>
      <c r="K290" s="57"/>
      <c r="L290" s="125"/>
      <c r="M290" s="57"/>
      <c r="N290" s="55"/>
      <c r="O290" s="58"/>
      <c r="P290" s="58"/>
      <c r="Q290" s="58"/>
      <c r="R290" s="58"/>
      <c r="S290" s="58"/>
      <c r="T290" s="58"/>
      <c r="U290" s="58"/>
      <c r="V290" s="58"/>
      <c r="W290" s="58"/>
      <c r="X290" s="58"/>
    </row>
    <row r="291" spans="2:24" s="110" customFormat="1" ht="15" hidden="1" customHeight="1" x14ac:dyDescent="0.4">
      <c r="B291" s="58"/>
      <c r="C291" s="55"/>
      <c r="D291" s="113"/>
      <c r="E291" s="123"/>
      <c r="F291" s="57"/>
      <c r="G291" s="55"/>
      <c r="H291" s="55"/>
      <c r="I291" s="124"/>
      <c r="J291" s="57"/>
      <c r="K291" s="57"/>
      <c r="L291" s="125"/>
      <c r="M291" s="57"/>
      <c r="N291" s="55"/>
      <c r="O291" s="58"/>
      <c r="P291" s="58"/>
      <c r="Q291" s="58"/>
      <c r="R291" s="58"/>
      <c r="S291" s="58"/>
      <c r="T291" s="58"/>
      <c r="U291" s="58"/>
      <c r="V291" s="58"/>
      <c r="W291" s="58"/>
      <c r="X291" s="58"/>
    </row>
    <row r="292" spans="2:24" s="110" customFormat="1" ht="15" hidden="1" customHeight="1" x14ac:dyDescent="0.4">
      <c r="B292" s="58"/>
      <c r="C292" s="55"/>
      <c r="D292" s="113"/>
      <c r="E292" s="123"/>
      <c r="F292" s="57"/>
      <c r="G292" s="55"/>
      <c r="H292" s="55"/>
      <c r="I292" s="124"/>
      <c r="J292" s="57"/>
      <c r="K292" s="57"/>
      <c r="L292" s="125"/>
      <c r="M292" s="57"/>
      <c r="N292" s="55"/>
      <c r="O292" s="58"/>
      <c r="P292" s="58"/>
      <c r="Q292" s="58"/>
      <c r="R292" s="58"/>
      <c r="S292" s="58"/>
      <c r="T292" s="58"/>
      <c r="U292" s="58"/>
      <c r="V292" s="58"/>
      <c r="W292" s="58"/>
      <c r="X292" s="58"/>
    </row>
    <row r="293" spans="2:24" s="110" customFormat="1" ht="15" hidden="1" customHeight="1" x14ac:dyDescent="0.4">
      <c r="B293" s="58"/>
      <c r="C293" s="55"/>
      <c r="D293" s="113"/>
      <c r="E293" s="123"/>
      <c r="F293" s="57"/>
      <c r="G293" s="55"/>
      <c r="H293" s="55"/>
      <c r="I293" s="124"/>
      <c r="J293" s="57"/>
      <c r="K293" s="57"/>
      <c r="L293" s="125"/>
      <c r="M293" s="57"/>
      <c r="N293" s="55"/>
      <c r="O293" s="58"/>
      <c r="P293" s="58"/>
      <c r="Q293" s="58"/>
      <c r="R293" s="58"/>
      <c r="S293" s="58"/>
      <c r="T293" s="58"/>
      <c r="U293" s="58"/>
      <c r="V293" s="58"/>
      <c r="W293" s="58"/>
      <c r="X293" s="58"/>
    </row>
    <row r="294" spans="2:24" s="110" customFormat="1" ht="15" hidden="1" customHeight="1" x14ac:dyDescent="0.4">
      <c r="B294" s="58"/>
      <c r="C294" s="55"/>
      <c r="D294" s="113"/>
      <c r="E294" s="123"/>
      <c r="F294" s="57"/>
      <c r="G294" s="55"/>
      <c r="H294" s="55"/>
      <c r="I294" s="124"/>
      <c r="J294" s="57"/>
      <c r="K294" s="57"/>
      <c r="L294" s="125"/>
      <c r="M294" s="57"/>
      <c r="N294" s="55"/>
      <c r="O294" s="58"/>
      <c r="P294" s="58"/>
      <c r="Q294" s="58"/>
      <c r="R294" s="58"/>
      <c r="S294" s="58"/>
      <c r="T294" s="58"/>
      <c r="U294" s="58"/>
      <c r="V294" s="58"/>
      <c r="W294" s="58"/>
      <c r="X294" s="58"/>
    </row>
    <row r="295" spans="2:24" s="110" customFormat="1" ht="15" hidden="1" customHeight="1" x14ac:dyDescent="0.4">
      <c r="B295" s="58"/>
      <c r="C295" s="55"/>
      <c r="D295" s="113"/>
      <c r="E295" s="123"/>
      <c r="F295" s="57"/>
      <c r="G295" s="55"/>
      <c r="H295" s="55"/>
      <c r="I295" s="124"/>
      <c r="J295" s="57"/>
      <c r="K295" s="57"/>
      <c r="L295" s="125"/>
      <c r="M295" s="57"/>
      <c r="N295" s="55"/>
      <c r="O295" s="58"/>
      <c r="P295" s="58"/>
      <c r="Q295" s="58"/>
      <c r="R295" s="58"/>
      <c r="S295" s="58"/>
      <c r="T295" s="58"/>
      <c r="U295" s="58"/>
      <c r="V295" s="58"/>
      <c r="W295" s="58"/>
      <c r="X295" s="58"/>
    </row>
    <row r="296" spans="2:24" s="110" customFormat="1" ht="15" hidden="1" customHeight="1" x14ac:dyDescent="0.4">
      <c r="B296" s="58"/>
      <c r="C296" s="55"/>
      <c r="D296" s="113"/>
      <c r="E296" s="123"/>
      <c r="F296" s="57"/>
      <c r="G296" s="55"/>
      <c r="H296" s="55"/>
      <c r="I296" s="124"/>
      <c r="J296" s="57"/>
      <c r="K296" s="57"/>
      <c r="L296" s="125"/>
      <c r="M296" s="57"/>
      <c r="N296" s="55"/>
      <c r="O296" s="58"/>
      <c r="P296" s="58"/>
      <c r="Q296" s="58"/>
      <c r="R296" s="58"/>
      <c r="S296" s="58"/>
      <c r="T296" s="58"/>
      <c r="U296" s="58"/>
      <c r="V296" s="58"/>
      <c r="W296" s="58"/>
      <c r="X296" s="58"/>
    </row>
    <row r="297" spans="2:24" s="110" customFormat="1" ht="15" hidden="1" customHeight="1" x14ac:dyDescent="0.4">
      <c r="B297" s="58"/>
      <c r="C297" s="55"/>
      <c r="D297" s="113"/>
      <c r="E297" s="123"/>
      <c r="F297" s="57"/>
      <c r="G297" s="55"/>
      <c r="H297" s="55"/>
      <c r="I297" s="124"/>
      <c r="J297" s="57"/>
      <c r="K297" s="57"/>
      <c r="L297" s="125"/>
      <c r="M297" s="57"/>
      <c r="N297" s="55"/>
      <c r="O297" s="58"/>
      <c r="P297" s="58"/>
      <c r="Q297" s="58"/>
      <c r="R297" s="58"/>
      <c r="S297" s="58"/>
      <c r="T297" s="58"/>
      <c r="U297" s="58"/>
      <c r="V297" s="58"/>
      <c r="W297" s="58"/>
      <c r="X297" s="58"/>
    </row>
    <row r="298" spans="2:24" s="110" customFormat="1" ht="15" hidden="1" customHeight="1" x14ac:dyDescent="0.4">
      <c r="B298" s="58"/>
      <c r="C298" s="55"/>
      <c r="D298" s="113"/>
      <c r="E298" s="123"/>
      <c r="F298" s="57"/>
      <c r="G298" s="55"/>
      <c r="H298" s="55"/>
      <c r="I298" s="124"/>
      <c r="J298" s="57"/>
      <c r="K298" s="57"/>
      <c r="L298" s="125"/>
      <c r="M298" s="57"/>
      <c r="N298" s="55"/>
      <c r="O298" s="58"/>
      <c r="P298" s="58"/>
      <c r="Q298" s="58"/>
      <c r="R298" s="58"/>
      <c r="S298" s="58"/>
      <c r="T298" s="58"/>
      <c r="U298" s="58"/>
      <c r="V298" s="58"/>
      <c r="W298" s="58"/>
      <c r="X298" s="58"/>
    </row>
    <row r="299" spans="2:24" s="110" customFormat="1" ht="15" hidden="1" customHeight="1" x14ac:dyDescent="0.4">
      <c r="B299" s="58"/>
      <c r="C299" s="55"/>
      <c r="D299" s="113"/>
      <c r="E299" s="123"/>
      <c r="F299" s="57"/>
      <c r="G299" s="55"/>
      <c r="H299" s="55"/>
      <c r="I299" s="124"/>
      <c r="J299" s="57"/>
      <c r="K299" s="57"/>
      <c r="L299" s="125"/>
      <c r="M299" s="57"/>
      <c r="N299" s="55"/>
      <c r="O299" s="58"/>
      <c r="P299" s="58"/>
      <c r="Q299" s="58"/>
      <c r="R299" s="58"/>
      <c r="S299" s="58"/>
      <c r="T299" s="58"/>
      <c r="U299" s="58"/>
      <c r="V299" s="58"/>
      <c r="W299" s="58"/>
      <c r="X299" s="58"/>
    </row>
    <row r="300" spans="2:24" s="110" customFormat="1" ht="15" hidden="1" customHeight="1" x14ac:dyDescent="0.4">
      <c r="B300" s="58"/>
      <c r="C300" s="55"/>
      <c r="D300" s="113"/>
      <c r="E300" s="123"/>
      <c r="F300" s="57"/>
      <c r="G300" s="55"/>
      <c r="H300" s="55"/>
      <c r="I300" s="124"/>
      <c r="J300" s="57"/>
      <c r="K300" s="57"/>
      <c r="L300" s="125"/>
      <c r="M300" s="57"/>
      <c r="N300" s="55"/>
      <c r="O300" s="58"/>
      <c r="P300" s="58"/>
      <c r="Q300" s="58"/>
      <c r="R300" s="58"/>
      <c r="S300" s="58"/>
      <c r="T300" s="58"/>
      <c r="U300" s="58"/>
      <c r="V300" s="58"/>
      <c r="W300" s="58"/>
      <c r="X300" s="58"/>
    </row>
    <row r="301" spans="2:24" s="110" customFormat="1" ht="15" hidden="1" customHeight="1" x14ac:dyDescent="0.4">
      <c r="B301" s="58"/>
      <c r="C301" s="55"/>
      <c r="D301" s="113"/>
      <c r="E301" s="123"/>
      <c r="F301" s="57"/>
      <c r="G301" s="55"/>
      <c r="H301" s="55"/>
      <c r="I301" s="124"/>
      <c r="J301" s="57"/>
      <c r="K301" s="57"/>
      <c r="L301" s="125"/>
      <c r="M301" s="57"/>
      <c r="N301" s="55"/>
      <c r="O301" s="58"/>
      <c r="P301" s="58"/>
      <c r="Q301" s="58"/>
      <c r="R301" s="58"/>
      <c r="S301" s="58"/>
      <c r="T301" s="58"/>
      <c r="U301" s="58"/>
      <c r="V301" s="58"/>
      <c r="W301" s="58"/>
      <c r="X301" s="58"/>
    </row>
    <row r="302" spans="2:24" s="110" customFormat="1" ht="15" hidden="1" customHeight="1" x14ac:dyDescent="0.4">
      <c r="B302" s="58"/>
      <c r="C302" s="55"/>
      <c r="D302" s="113"/>
      <c r="E302" s="123"/>
      <c r="F302" s="57"/>
      <c r="G302" s="55"/>
      <c r="H302" s="55"/>
      <c r="I302" s="124"/>
      <c r="J302" s="57"/>
      <c r="K302" s="57"/>
      <c r="L302" s="125"/>
      <c r="M302" s="57"/>
      <c r="N302" s="55"/>
      <c r="O302" s="58"/>
      <c r="P302" s="58"/>
      <c r="Q302" s="58"/>
      <c r="R302" s="58"/>
      <c r="S302" s="58"/>
      <c r="T302" s="58"/>
      <c r="U302" s="58"/>
      <c r="V302" s="58"/>
      <c r="W302" s="58"/>
      <c r="X302" s="58"/>
    </row>
    <row r="303" spans="2:24" s="110" customFormat="1" ht="15" hidden="1" customHeight="1" x14ac:dyDescent="0.4">
      <c r="B303" s="58"/>
      <c r="C303" s="55"/>
      <c r="D303" s="113"/>
      <c r="E303" s="123"/>
      <c r="F303" s="57"/>
      <c r="G303" s="55"/>
      <c r="H303" s="55"/>
      <c r="I303" s="124"/>
      <c r="J303" s="57"/>
      <c r="K303" s="57"/>
      <c r="L303" s="125"/>
      <c r="M303" s="57"/>
      <c r="N303" s="55"/>
      <c r="O303" s="58"/>
      <c r="P303" s="58"/>
      <c r="Q303" s="58"/>
      <c r="R303" s="58"/>
      <c r="S303" s="58"/>
      <c r="T303" s="58"/>
      <c r="U303" s="58"/>
      <c r="V303" s="58"/>
      <c r="W303" s="58"/>
      <c r="X303" s="58"/>
    </row>
    <row r="304" spans="2:24" s="110" customFormat="1" ht="15" hidden="1" customHeight="1" x14ac:dyDescent="0.4">
      <c r="B304" s="58"/>
      <c r="C304" s="55"/>
      <c r="D304" s="113"/>
      <c r="E304" s="123"/>
      <c r="F304" s="57"/>
      <c r="G304" s="55"/>
      <c r="H304" s="55"/>
      <c r="I304" s="124"/>
      <c r="J304" s="57"/>
      <c r="K304" s="57"/>
      <c r="L304" s="125"/>
      <c r="M304" s="57"/>
      <c r="N304" s="55"/>
      <c r="O304" s="58"/>
      <c r="P304" s="58"/>
      <c r="Q304" s="58"/>
      <c r="R304" s="58"/>
      <c r="S304" s="58"/>
      <c r="T304" s="58"/>
      <c r="U304" s="58"/>
      <c r="V304" s="58"/>
      <c r="W304" s="58"/>
      <c r="X304" s="58"/>
    </row>
    <row r="305" spans="2:24" s="110" customFormat="1" ht="15" hidden="1" customHeight="1" x14ac:dyDescent="0.4">
      <c r="B305" s="58"/>
      <c r="C305" s="55"/>
      <c r="D305" s="113"/>
      <c r="E305" s="123"/>
      <c r="F305" s="57"/>
      <c r="G305" s="55"/>
      <c r="H305" s="55"/>
      <c r="I305" s="124"/>
      <c r="J305" s="57"/>
      <c r="K305" s="57"/>
      <c r="L305" s="125"/>
      <c r="M305" s="57"/>
      <c r="N305" s="55"/>
      <c r="O305" s="58"/>
      <c r="P305" s="58"/>
      <c r="Q305" s="58"/>
      <c r="R305" s="58"/>
      <c r="S305" s="58"/>
      <c r="T305" s="58"/>
      <c r="U305" s="58"/>
      <c r="V305" s="58"/>
      <c r="W305" s="58"/>
      <c r="X305" s="58"/>
    </row>
    <row r="306" spans="2:24" s="110" customFormat="1" ht="15" hidden="1" customHeight="1" x14ac:dyDescent="0.4">
      <c r="B306" s="58"/>
      <c r="C306" s="55"/>
      <c r="D306" s="113"/>
      <c r="E306" s="123"/>
      <c r="F306" s="57"/>
      <c r="G306" s="55"/>
      <c r="H306" s="55"/>
      <c r="I306" s="124"/>
      <c r="J306" s="57"/>
      <c r="K306" s="57"/>
      <c r="L306" s="125"/>
      <c r="M306" s="57"/>
      <c r="N306" s="55"/>
      <c r="O306" s="58"/>
      <c r="P306" s="58"/>
      <c r="Q306" s="58"/>
      <c r="R306" s="58"/>
      <c r="S306" s="58"/>
      <c r="T306" s="58"/>
      <c r="U306" s="58"/>
      <c r="V306" s="58"/>
      <c r="W306" s="58"/>
      <c r="X306" s="58"/>
    </row>
    <row r="307" spans="2:24" s="110" customFormat="1" ht="15" hidden="1" customHeight="1" x14ac:dyDescent="0.4">
      <c r="B307" s="58"/>
      <c r="C307" s="55"/>
      <c r="D307" s="113"/>
      <c r="E307" s="123"/>
      <c r="F307" s="57"/>
      <c r="G307" s="55"/>
      <c r="H307" s="55"/>
      <c r="I307" s="124"/>
      <c r="J307" s="57"/>
      <c r="K307" s="57"/>
      <c r="L307" s="125"/>
      <c r="M307" s="57"/>
      <c r="N307" s="55"/>
      <c r="O307" s="58"/>
      <c r="P307" s="58"/>
      <c r="Q307" s="58"/>
      <c r="R307" s="58"/>
      <c r="S307" s="58"/>
      <c r="T307" s="58"/>
      <c r="U307" s="58"/>
      <c r="V307" s="58"/>
      <c r="W307" s="58"/>
      <c r="X307" s="58"/>
    </row>
    <row r="308" spans="2:24" s="110" customFormat="1" ht="15" hidden="1" customHeight="1" x14ac:dyDescent="0.4">
      <c r="B308" s="58"/>
      <c r="C308" s="55"/>
      <c r="D308" s="113"/>
      <c r="E308" s="123"/>
      <c r="F308" s="57"/>
      <c r="G308" s="55"/>
      <c r="H308" s="55"/>
      <c r="I308" s="124"/>
      <c r="J308" s="57"/>
      <c r="K308" s="57"/>
      <c r="L308" s="125"/>
      <c r="M308" s="57"/>
      <c r="N308" s="55"/>
      <c r="O308" s="58"/>
      <c r="P308" s="58"/>
      <c r="Q308" s="58"/>
      <c r="R308" s="58"/>
      <c r="S308" s="58"/>
      <c r="T308" s="58"/>
      <c r="U308" s="58"/>
      <c r="V308" s="58"/>
      <c r="W308" s="58"/>
      <c r="X308" s="58"/>
    </row>
    <row r="309" spans="2:24" s="110" customFormat="1" ht="15" hidden="1" customHeight="1" x14ac:dyDescent="0.4">
      <c r="B309" s="58"/>
      <c r="C309" s="55"/>
      <c r="D309" s="113"/>
      <c r="E309" s="123"/>
      <c r="F309" s="57"/>
      <c r="G309" s="55"/>
      <c r="H309" s="55"/>
      <c r="I309" s="124"/>
      <c r="J309" s="57"/>
      <c r="K309" s="57"/>
      <c r="L309" s="125"/>
      <c r="M309" s="57"/>
      <c r="N309" s="55"/>
      <c r="O309" s="58"/>
      <c r="P309" s="58"/>
      <c r="Q309" s="58"/>
      <c r="R309" s="58"/>
      <c r="S309" s="58"/>
      <c r="T309" s="58"/>
      <c r="U309" s="58"/>
      <c r="V309" s="58"/>
      <c r="W309" s="58"/>
      <c r="X309" s="58"/>
    </row>
    <row r="310" spans="2:24" s="110" customFormat="1" ht="15" hidden="1" customHeight="1" x14ac:dyDescent="0.4">
      <c r="B310" s="58"/>
      <c r="C310" s="55"/>
      <c r="D310" s="113"/>
      <c r="E310" s="123"/>
      <c r="F310" s="57"/>
      <c r="G310" s="55"/>
      <c r="H310" s="55"/>
      <c r="I310" s="124"/>
      <c r="J310" s="57"/>
      <c r="K310" s="57"/>
      <c r="L310" s="125"/>
      <c r="M310" s="57"/>
      <c r="N310" s="55"/>
      <c r="O310" s="58"/>
      <c r="P310" s="58"/>
      <c r="Q310" s="58"/>
      <c r="R310" s="58"/>
      <c r="S310" s="58"/>
      <c r="T310" s="58"/>
      <c r="U310" s="58"/>
      <c r="V310" s="58"/>
      <c r="W310" s="58"/>
      <c r="X310" s="58"/>
    </row>
    <row r="311" spans="2:24" s="110" customFormat="1" ht="15" hidden="1" customHeight="1" x14ac:dyDescent="0.4">
      <c r="B311" s="58"/>
      <c r="C311" s="55"/>
      <c r="D311" s="113"/>
      <c r="E311" s="123"/>
      <c r="F311" s="57"/>
      <c r="G311" s="55"/>
      <c r="H311" s="55"/>
      <c r="I311" s="124"/>
      <c r="J311" s="57"/>
      <c r="K311" s="57"/>
      <c r="L311" s="125"/>
      <c r="M311" s="57"/>
      <c r="N311" s="55"/>
      <c r="O311" s="58"/>
      <c r="P311" s="58"/>
      <c r="Q311" s="58"/>
      <c r="R311" s="58"/>
      <c r="S311" s="58"/>
      <c r="T311" s="58"/>
      <c r="U311" s="58"/>
      <c r="V311" s="58"/>
      <c r="W311" s="58"/>
      <c r="X311" s="58"/>
    </row>
    <row r="312" spans="2:24" s="110" customFormat="1" ht="15" hidden="1" customHeight="1" x14ac:dyDescent="0.4">
      <c r="B312" s="58"/>
      <c r="C312" s="55"/>
      <c r="D312" s="113"/>
      <c r="E312" s="123"/>
      <c r="F312" s="57"/>
      <c r="G312" s="55"/>
      <c r="H312" s="55"/>
      <c r="I312" s="124"/>
      <c r="J312" s="57"/>
      <c r="K312" s="57"/>
      <c r="L312" s="125"/>
      <c r="M312" s="57"/>
      <c r="N312" s="55"/>
      <c r="O312" s="58"/>
      <c r="P312" s="58"/>
      <c r="Q312" s="58"/>
      <c r="R312" s="58"/>
      <c r="S312" s="58"/>
      <c r="T312" s="58"/>
      <c r="U312" s="58"/>
      <c r="V312" s="58"/>
      <c r="W312" s="58"/>
      <c r="X312" s="58"/>
    </row>
    <row r="313" spans="2:24" s="110" customFormat="1" ht="15" hidden="1" customHeight="1" x14ac:dyDescent="0.4">
      <c r="B313" s="58"/>
      <c r="C313" s="55"/>
      <c r="D313" s="113"/>
      <c r="E313" s="123"/>
      <c r="F313" s="57"/>
      <c r="G313" s="55"/>
      <c r="H313" s="55"/>
      <c r="I313" s="124"/>
      <c r="J313" s="57"/>
      <c r="K313" s="57"/>
      <c r="L313" s="125"/>
      <c r="M313" s="57"/>
      <c r="N313" s="55"/>
      <c r="O313" s="58"/>
      <c r="P313" s="58"/>
      <c r="Q313" s="58"/>
      <c r="R313" s="58"/>
      <c r="S313" s="58"/>
      <c r="T313" s="58"/>
      <c r="U313" s="58"/>
      <c r="V313" s="58"/>
      <c r="W313" s="58"/>
      <c r="X313" s="58"/>
    </row>
    <row r="314" spans="2:24" s="110" customFormat="1" ht="15" hidden="1" customHeight="1" x14ac:dyDescent="0.4">
      <c r="B314" s="58"/>
      <c r="C314" s="55"/>
      <c r="D314" s="113"/>
      <c r="E314" s="123"/>
      <c r="F314" s="57"/>
      <c r="G314" s="55"/>
      <c r="H314" s="55"/>
      <c r="I314" s="124"/>
      <c r="J314" s="57"/>
      <c r="K314" s="57"/>
      <c r="L314" s="125"/>
      <c r="M314" s="57"/>
      <c r="N314" s="55"/>
      <c r="O314" s="58"/>
      <c r="P314" s="58"/>
      <c r="Q314" s="58"/>
      <c r="R314" s="58"/>
      <c r="S314" s="58"/>
      <c r="T314" s="58"/>
      <c r="U314" s="58"/>
      <c r="V314" s="58"/>
      <c r="W314" s="58"/>
      <c r="X314" s="58"/>
    </row>
    <row r="315" spans="2:24" s="110" customFormat="1" ht="15" hidden="1" customHeight="1" x14ac:dyDescent="0.4">
      <c r="B315" s="58"/>
      <c r="C315" s="55"/>
      <c r="D315" s="113"/>
      <c r="E315" s="123"/>
      <c r="F315" s="57"/>
      <c r="G315" s="55"/>
      <c r="H315" s="55"/>
      <c r="I315" s="124"/>
      <c r="J315" s="57"/>
      <c r="K315" s="57"/>
      <c r="L315" s="125"/>
      <c r="M315" s="57"/>
      <c r="N315" s="55"/>
      <c r="O315" s="58"/>
      <c r="P315" s="58"/>
      <c r="Q315" s="58"/>
      <c r="R315" s="58"/>
      <c r="S315" s="58"/>
      <c r="T315" s="58"/>
      <c r="U315" s="58"/>
      <c r="V315" s="58"/>
      <c r="W315" s="58"/>
      <c r="X315" s="58"/>
    </row>
    <row r="316" spans="2:24" s="110" customFormat="1" ht="15" hidden="1" customHeight="1" x14ac:dyDescent="0.4">
      <c r="B316" s="58"/>
      <c r="C316" s="55"/>
      <c r="D316" s="113"/>
      <c r="E316" s="123"/>
      <c r="F316" s="57"/>
      <c r="G316" s="55"/>
      <c r="H316" s="55"/>
      <c r="I316" s="124"/>
      <c r="J316" s="57"/>
      <c r="K316" s="57"/>
      <c r="L316" s="125"/>
      <c r="M316" s="57"/>
      <c r="N316" s="55"/>
      <c r="O316" s="58"/>
      <c r="P316" s="58"/>
      <c r="Q316" s="58"/>
      <c r="R316" s="58"/>
      <c r="S316" s="58"/>
      <c r="T316" s="58"/>
      <c r="U316" s="58"/>
      <c r="V316" s="58"/>
      <c r="W316" s="58"/>
      <c r="X316" s="58"/>
    </row>
    <row r="317" spans="2:24" s="110" customFormat="1" ht="15" hidden="1" customHeight="1" x14ac:dyDescent="0.4">
      <c r="B317" s="58"/>
      <c r="C317" s="55"/>
      <c r="D317" s="113"/>
      <c r="E317" s="123"/>
      <c r="F317" s="57"/>
      <c r="G317" s="55"/>
      <c r="H317" s="55"/>
      <c r="I317" s="124"/>
      <c r="J317" s="57"/>
      <c r="K317" s="57"/>
      <c r="L317" s="125"/>
      <c r="M317" s="57"/>
      <c r="N317" s="55"/>
      <c r="O317" s="58"/>
      <c r="P317" s="58"/>
      <c r="Q317" s="58"/>
      <c r="R317" s="58"/>
      <c r="S317" s="58"/>
      <c r="T317" s="58"/>
      <c r="U317" s="58"/>
      <c r="V317" s="58"/>
      <c r="W317" s="58"/>
      <c r="X317" s="58"/>
    </row>
    <row r="318" spans="2:24" s="110" customFormat="1" ht="15" hidden="1" customHeight="1" x14ac:dyDescent="0.4">
      <c r="B318" s="58"/>
      <c r="C318" s="55"/>
      <c r="D318" s="113"/>
      <c r="E318" s="123"/>
      <c r="F318" s="57"/>
      <c r="G318" s="55"/>
      <c r="H318" s="55"/>
      <c r="I318" s="124"/>
      <c r="J318" s="57"/>
      <c r="K318" s="57"/>
      <c r="L318" s="125"/>
      <c r="M318" s="57"/>
      <c r="N318" s="55"/>
      <c r="O318" s="58"/>
      <c r="P318" s="58"/>
      <c r="Q318" s="58"/>
      <c r="R318" s="58"/>
      <c r="S318" s="58"/>
      <c r="T318" s="58"/>
      <c r="U318" s="58"/>
      <c r="V318" s="58"/>
      <c r="W318" s="58"/>
      <c r="X318" s="58"/>
    </row>
    <row r="319" spans="2:24" s="110" customFormat="1" ht="15" hidden="1" customHeight="1" x14ac:dyDescent="0.4">
      <c r="B319" s="58"/>
      <c r="C319" s="55"/>
      <c r="D319" s="113"/>
      <c r="E319" s="123"/>
      <c r="F319" s="57"/>
      <c r="G319" s="55"/>
      <c r="H319" s="55"/>
      <c r="I319" s="124"/>
      <c r="J319" s="57"/>
      <c r="K319" s="57"/>
      <c r="L319" s="125"/>
      <c r="M319" s="57"/>
      <c r="N319" s="55"/>
      <c r="O319" s="58"/>
      <c r="P319" s="58"/>
      <c r="Q319" s="58"/>
      <c r="R319" s="58"/>
      <c r="S319" s="58"/>
      <c r="T319" s="58"/>
      <c r="U319" s="58"/>
      <c r="V319" s="58"/>
      <c r="W319" s="58"/>
      <c r="X319" s="58"/>
    </row>
    <row r="320" spans="2:24" s="110" customFormat="1" ht="15" hidden="1" customHeight="1" x14ac:dyDescent="0.4">
      <c r="B320" s="58"/>
      <c r="C320" s="55"/>
      <c r="D320" s="113"/>
      <c r="E320" s="123"/>
      <c r="F320" s="57"/>
      <c r="G320" s="55"/>
      <c r="H320" s="55"/>
      <c r="I320" s="124"/>
      <c r="J320" s="57"/>
      <c r="K320" s="57"/>
      <c r="L320" s="125"/>
      <c r="M320" s="57"/>
      <c r="N320" s="55"/>
      <c r="O320" s="58"/>
      <c r="P320" s="58"/>
      <c r="Q320" s="58"/>
      <c r="R320" s="58"/>
      <c r="S320" s="58"/>
      <c r="T320" s="58"/>
      <c r="U320" s="58"/>
      <c r="V320" s="58"/>
      <c r="W320" s="58"/>
      <c r="X320" s="58"/>
    </row>
    <row r="321" spans="2:24" s="110" customFormat="1" ht="15" hidden="1" customHeight="1" x14ac:dyDescent="0.4">
      <c r="B321" s="58"/>
      <c r="C321" s="55"/>
      <c r="D321" s="113"/>
      <c r="E321" s="123"/>
      <c r="F321" s="57"/>
      <c r="G321" s="55"/>
      <c r="H321" s="55"/>
      <c r="I321" s="124"/>
      <c r="J321" s="57"/>
      <c r="K321" s="57"/>
      <c r="L321" s="125"/>
      <c r="M321" s="57"/>
      <c r="N321" s="55"/>
      <c r="O321" s="58"/>
      <c r="P321" s="58"/>
      <c r="Q321" s="58"/>
      <c r="R321" s="58"/>
      <c r="S321" s="58"/>
      <c r="T321" s="58"/>
      <c r="U321" s="58"/>
      <c r="V321" s="58"/>
      <c r="W321" s="58"/>
      <c r="X321" s="58"/>
    </row>
    <row r="322" spans="2:24" s="110" customFormat="1" ht="15" hidden="1" customHeight="1" x14ac:dyDescent="0.4">
      <c r="B322" s="58"/>
      <c r="C322" s="55"/>
      <c r="D322" s="113"/>
      <c r="E322" s="123"/>
      <c r="F322" s="57"/>
      <c r="G322" s="55"/>
      <c r="H322" s="55"/>
      <c r="I322" s="124"/>
      <c r="J322" s="57"/>
      <c r="K322" s="57"/>
      <c r="L322" s="125"/>
      <c r="M322" s="57"/>
      <c r="N322" s="55"/>
      <c r="O322" s="58"/>
      <c r="P322" s="58"/>
      <c r="Q322" s="58"/>
      <c r="R322" s="58"/>
      <c r="S322" s="58"/>
      <c r="T322" s="58"/>
      <c r="U322" s="58"/>
      <c r="V322" s="58"/>
      <c r="W322" s="58"/>
      <c r="X322" s="58"/>
    </row>
    <row r="323" spans="2:24" s="110" customFormat="1" ht="15" hidden="1" customHeight="1" x14ac:dyDescent="0.4">
      <c r="B323" s="58"/>
      <c r="C323" s="55"/>
      <c r="D323" s="113"/>
      <c r="E323" s="123"/>
      <c r="F323" s="57"/>
      <c r="G323" s="55"/>
      <c r="H323" s="55"/>
      <c r="I323" s="124"/>
      <c r="J323" s="57"/>
      <c r="K323" s="57"/>
      <c r="L323" s="125"/>
      <c r="M323" s="57"/>
      <c r="N323" s="55"/>
      <c r="O323" s="58"/>
      <c r="P323" s="58"/>
      <c r="Q323" s="58"/>
      <c r="R323" s="58"/>
      <c r="S323" s="58"/>
      <c r="T323" s="58"/>
      <c r="U323" s="58"/>
      <c r="V323" s="58"/>
      <c r="W323" s="58"/>
      <c r="X323" s="58"/>
    </row>
    <row r="324" spans="2:24" s="110" customFormat="1" ht="15" hidden="1" customHeight="1" x14ac:dyDescent="0.4">
      <c r="B324" s="58"/>
      <c r="C324" s="55"/>
      <c r="D324" s="113"/>
      <c r="E324" s="123"/>
      <c r="F324" s="57"/>
      <c r="G324" s="55"/>
      <c r="H324" s="55"/>
      <c r="I324" s="124"/>
      <c r="J324" s="57"/>
      <c r="K324" s="57"/>
      <c r="L324" s="125"/>
      <c r="M324" s="57"/>
      <c r="N324" s="55"/>
      <c r="O324" s="58"/>
      <c r="P324" s="58"/>
      <c r="Q324" s="58"/>
      <c r="R324" s="58"/>
      <c r="S324" s="58"/>
      <c r="T324" s="58"/>
      <c r="U324" s="58"/>
      <c r="V324" s="58"/>
      <c r="W324" s="58"/>
      <c r="X324" s="58"/>
    </row>
    <row r="325" spans="2:24" s="110" customFormat="1" ht="15" hidden="1" customHeight="1" x14ac:dyDescent="0.4">
      <c r="B325" s="58"/>
      <c r="C325" s="55"/>
      <c r="D325" s="113"/>
      <c r="E325" s="123"/>
      <c r="F325" s="57"/>
      <c r="G325" s="55"/>
      <c r="H325" s="55"/>
      <c r="I325" s="124"/>
      <c r="J325" s="57"/>
      <c r="K325" s="57"/>
      <c r="L325" s="125"/>
      <c r="M325" s="57"/>
      <c r="N325" s="55"/>
      <c r="O325" s="58"/>
      <c r="P325" s="58"/>
      <c r="Q325" s="58"/>
      <c r="R325" s="58"/>
      <c r="S325" s="58"/>
      <c r="T325" s="58"/>
      <c r="U325" s="58"/>
      <c r="V325" s="58"/>
      <c r="W325" s="58"/>
      <c r="X325" s="58"/>
    </row>
    <row r="326" spans="2:24" s="110" customFormat="1" ht="15" hidden="1" customHeight="1" x14ac:dyDescent="0.4">
      <c r="B326" s="58"/>
      <c r="C326" s="55"/>
      <c r="D326" s="113"/>
      <c r="E326" s="123"/>
      <c r="F326" s="57"/>
      <c r="G326" s="55"/>
      <c r="H326" s="55"/>
      <c r="I326" s="124"/>
      <c r="J326" s="57"/>
      <c r="K326" s="57"/>
      <c r="L326" s="125"/>
      <c r="M326" s="57"/>
      <c r="N326" s="55"/>
      <c r="O326" s="58"/>
      <c r="P326" s="58"/>
      <c r="Q326" s="58"/>
      <c r="R326" s="58"/>
      <c r="S326" s="58"/>
      <c r="T326" s="58"/>
      <c r="U326" s="58"/>
      <c r="V326" s="58"/>
      <c r="W326" s="58"/>
      <c r="X326" s="58"/>
    </row>
    <row r="327" spans="2:24" s="110" customFormat="1" ht="15" hidden="1" customHeight="1" x14ac:dyDescent="0.4">
      <c r="B327" s="58"/>
      <c r="C327" s="55"/>
      <c r="D327" s="113"/>
      <c r="E327" s="123"/>
      <c r="F327" s="57"/>
      <c r="G327" s="55"/>
      <c r="H327" s="55"/>
      <c r="I327" s="124"/>
      <c r="J327" s="57"/>
      <c r="K327" s="57"/>
      <c r="L327" s="125"/>
      <c r="M327" s="57"/>
      <c r="N327" s="55"/>
      <c r="O327" s="58"/>
      <c r="P327" s="58"/>
      <c r="Q327" s="58"/>
      <c r="R327" s="58"/>
      <c r="S327" s="58"/>
      <c r="T327" s="58"/>
      <c r="U327" s="58"/>
      <c r="V327" s="58"/>
      <c r="W327" s="58"/>
      <c r="X327" s="58"/>
    </row>
    <row r="328" spans="2:24" s="110" customFormat="1" ht="15" hidden="1" customHeight="1" x14ac:dyDescent="0.4">
      <c r="B328" s="58"/>
      <c r="C328" s="55"/>
      <c r="D328" s="113"/>
      <c r="E328" s="123"/>
      <c r="F328" s="57"/>
      <c r="G328" s="55"/>
      <c r="H328" s="55"/>
      <c r="I328" s="124"/>
      <c r="J328" s="57"/>
      <c r="K328" s="57"/>
      <c r="L328" s="125"/>
      <c r="M328" s="57"/>
      <c r="N328" s="55"/>
      <c r="O328" s="58"/>
      <c r="P328" s="58"/>
      <c r="Q328" s="58"/>
      <c r="R328" s="58"/>
      <c r="S328" s="58"/>
      <c r="T328" s="58"/>
      <c r="U328" s="58"/>
      <c r="V328" s="58"/>
      <c r="W328" s="58"/>
      <c r="X328" s="58"/>
    </row>
    <row r="329" spans="2:24" s="110" customFormat="1" ht="15" hidden="1" customHeight="1" x14ac:dyDescent="0.4">
      <c r="B329" s="58"/>
      <c r="C329" s="55"/>
      <c r="D329" s="113"/>
      <c r="E329" s="123"/>
      <c r="F329" s="57"/>
      <c r="G329" s="55"/>
      <c r="H329" s="55"/>
      <c r="I329" s="124"/>
      <c r="J329" s="57"/>
      <c r="K329" s="57"/>
      <c r="L329" s="125"/>
      <c r="M329" s="57"/>
      <c r="N329" s="55"/>
      <c r="O329" s="58"/>
      <c r="P329" s="58"/>
      <c r="Q329" s="58"/>
      <c r="R329" s="58"/>
      <c r="S329" s="58"/>
      <c r="T329" s="58"/>
      <c r="U329" s="58"/>
      <c r="V329" s="58"/>
      <c r="W329" s="58"/>
      <c r="X329" s="58"/>
    </row>
    <row r="330" spans="2:24" s="110" customFormat="1" ht="15" hidden="1" customHeight="1" x14ac:dyDescent="0.4">
      <c r="B330" s="58"/>
      <c r="C330" s="55"/>
      <c r="D330" s="113"/>
      <c r="E330" s="123"/>
      <c r="F330" s="57"/>
      <c r="G330" s="55"/>
      <c r="H330" s="55"/>
      <c r="I330" s="124"/>
      <c r="J330" s="57"/>
      <c r="K330" s="57"/>
      <c r="L330" s="125"/>
      <c r="M330" s="57"/>
      <c r="N330" s="55"/>
      <c r="O330" s="58"/>
      <c r="P330" s="58"/>
      <c r="Q330" s="58"/>
      <c r="R330" s="58"/>
      <c r="S330" s="58"/>
      <c r="T330" s="58"/>
      <c r="U330" s="58"/>
      <c r="V330" s="58"/>
      <c r="W330" s="58"/>
      <c r="X330" s="58"/>
    </row>
    <row r="331" spans="2:24" s="110" customFormat="1" ht="15" hidden="1" customHeight="1" x14ac:dyDescent="0.4">
      <c r="B331" s="58"/>
      <c r="C331" s="55"/>
      <c r="D331" s="113"/>
      <c r="E331" s="123"/>
      <c r="F331" s="57"/>
      <c r="G331" s="55"/>
      <c r="H331" s="55"/>
      <c r="I331" s="124"/>
      <c r="J331" s="57"/>
      <c r="K331" s="57"/>
      <c r="L331" s="125"/>
      <c r="M331" s="57"/>
      <c r="N331" s="55"/>
      <c r="O331" s="58"/>
      <c r="P331" s="58"/>
      <c r="Q331" s="58"/>
      <c r="R331" s="58"/>
      <c r="S331" s="58"/>
      <c r="T331" s="58"/>
      <c r="U331" s="58"/>
      <c r="V331" s="58"/>
      <c r="W331" s="58"/>
      <c r="X331" s="58"/>
    </row>
    <row r="332" spans="2:24" s="110" customFormat="1" ht="15" hidden="1" customHeight="1" x14ac:dyDescent="0.4">
      <c r="B332" s="58"/>
      <c r="C332" s="55"/>
      <c r="D332" s="113"/>
      <c r="E332" s="123"/>
      <c r="F332" s="57"/>
      <c r="G332" s="55"/>
      <c r="H332" s="55"/>
      <c r="I332" s="124"/>
      <c r="J332" s="57"/>
      <c r="K332" s="57"/>
      <c r="L332" s="125"/>
      <c r="M332" s="57"/>
      <c r="N332" s="55"/>
      <c r="O332" s="58"/>
      <c r="P332" s="58"/>
      <c r="Q332" s="58"/>
      <c r="R332" s="58"/>
      <c r="S332" s="58"/>
      <c r="T332" s="58"/>
      <c r="U332" s="58"/>
      <c r="V332" s="58"/>
      <c r="W332" s="58"/>
      <c r="X332" s="58"/>
    </row>
    <row r="333" spans="2:24" s="110" customFormat="1" ht="15" hidden="1" customHeight="1" x14ac:dyDescent="0.4">
      <c r="B333" s="58"/>
      <c r="C333" s="55"/>
      <c r="D333" s="113"/>
      <c r="E333" s="123"/>
      <c r="F333" s="57"/>
      <c r="G333" s="55"/>
      <c r="H333" s="55"/>
      <c r="I333" s="124"/>
      <c r="J333" s="57"/>
      <c r="K333" s="57"/>
      <c r="L333" s="125"/>
      <c r="M333" s="57"/>
      <c r="N333" s="55"/>
      <c r="O333" s="58"/>
      <c r="P333" s="58"/>
      <c r="Q333" s="58"/>
      <c r="R333" s="58"/>
      <c r="S333" s="58"/>
      <c r="T333" s="58"/>
      <c r="U333" s="58"/>
      <c r="V333" s="58"/>
      <c r="W333" s="58"/>
      <c r="X333" s="58"/>
    </row>
    <row r="334" spans="2:24" s="110" customFormat="1" ht="15" hidden="1" customHeight="1" x14ac:dyDescent="0.4">
      <c r="B334" s="58"/>
      <c r="C334" s="55"/>
      <c r="D334" s="113"/>
      <c r="E334" s="123"/>
      <c r="F334" s="57"/>
      <c r="G334" s="55"/>
      <c r="H334" s="55"/>
      <c r="I334" s="124"/>
      <c r="J334" s="57"/>
      <c r="K334" s="57"/>
      <c r="L334" s="125"/>
      <c r="M334" s="57"/>
      <c r="N334" s="55"/>
      <c r="O334" s="58"/>
      <c r="P334" s="58"/>
      <c r="Q334" s="58"/>
      <c r="R334" s="58"/>
      <c r="S334" s="58"/>
      <c r="T334" s="58"/>
      <c r="U334" s="58"/>
      <c r="V334" s="58"/>
      <c r="W334" s="58"/>
      <c r="X334" s="58"/>
    </row>
    <row r="335" spans="2:24" s="110" customFormat="1" ht="15" hidden="1" customHeight="1" x14ac:dyDescent="0.4">
      <c r="B335" s="58"/>
      <c r="C335" s="55"/>
      <c r="D335" s="113"/>
      <c r="E335" s="123"/>
      <c r="F335" s="57"/>
      <c r="G335" s="55"/>
      <c r="H335" s="55"/>
      <c r="I335" s="124"/>
      <c r="J335" s="57"/>
      <c r="K335" s="57"/>
      <c r="L335" s="125"/>
      <c r="M335" s="57"/>
      <c r="N335" s="55"/>
      <c r="O335" s="58"/>
      <c r="P335" s="58"/>
      <c r="Q335" s="58"/>
      <c r="R335" s="58"/>
      <c r="S335" s="58"/>
      <c r="T335" s="58"/>
      <c r="U335" s="58"/>
      <c r="V335" s="58"/>
      <c r="W335" s="58"/>
      <c r="X335" s="58"/>
    </row>
    <row r="336" spans="2:24" s="110" customFormat="1" ht="15" hidden="1" customHeight="1" x14ac:dyDescent="0.4">
      <c r="B336" s="58"/>
      <c r="C336" s="55"/>
      <c r="D336" s="113"/>
      <c r="E336" s="123"/>
      <c r="F336" s="57"/>
      <c r="G336" s="55"/>
      <c r="H336" s="55"/>
      <c r="I336" s="124"/>
      <c r="J336" s="57"/>
      <c r="K336" s="57"/>
      <c r="L336" s="125"/>
      <c r="M336" s="57"/>
      <c r="N336" s="55"/>
      <c r="O336" s="58"/>
      <c r="P336" s="58"/>
      <c r="Q336" s="58"/>
      <c r="R336" s="58"/>
      <c r="S336" s="58"/>
      <c r="T336" s="58"/>
      <c r="U336" s="58"/>
      <c r="V336" s="58"/>
      <c r="W336" s="58"/>
      <c r="X336" s="58"/>
    </row>
    <row r="337" spans="2:24" s="110" customFormat="1" ht="15" hidden="1" customHeight="1" x14ac:dyDescent="0.4">
      <c r="B337" s="58"/>
      <c r="C337" s="55"/>
      <c r="D337" s="113"/>
      <c r="E337" s="123"/>
      <c r="F337" s="57"/>
      <c r="G337" s="55"/>
      <c r="H337" s="55"/>
      <c r="I337" s="124"/>
      <c r="J337" s="57"/>
      <c r="K337" s="57"/>
      <c r="L337" s="125"/>
      <c r="M337" s="57"/>
      <c r="N337" s="55"/>
      <c r="O337" s="58"/>
      <c r="P337" s="58"/>
      <c r="Q337" s="58"/>
      <c r="R337" s="58"/>
      <c r="S337" s="58"/>
      <c r="T337" s="58"/>
      <c r="U337" s="58"/>
      <c r="V337" s="58"/>
      <c r="W337" s="58"/>
      <c r="X337" s="58"/>
    </row>
    <row r="338" spans="2:24" s="110" customFormat="1" ht="15" hidden="1" customHeight="1" x14ac:dyDescent="0.4">
      <c r="B338" s="58"/>
      <c r="C338" s="55"/>
      <c r="D338" s="113"/>
      <c r="E338" s="123"/>
      <c r="F338" s="57"/>
      <c r="G338" s="55"/>
      <c r="H338" s="55"/>
      <c r="I338" s="124"/>
      <c r="J338" s="57"/>
      <c r="K338" s="57"/>
      <c r="L338" s="125"/>
      <c r="M338" s="57"/>
      <c r="N338" s="55"/>
      <c r="O338" s="58"/>
      <c r="P338" s="58"/>
      <c r="Q338" s="58"/>
      <c r="R338" s="58"/>
      <c r="S338" s="58"/>
      <c r="T338" s="58"/>
      <c r="U338" s="58"/>
      <c r="V338" s="58"/>
      <c r="W338" s="58"/>
      <c r="X338" s="58"/>
    </row>
    <row r="339" spans="2:24" s="110" customFormat="1" ht="15" hidden="1" customHeight="1" x14ac:dyDescent="0.4">
      <c r="B339" s="58"/>
      <c r="C339" s="55"/>
      <c r="D339" s="113"/>
      <c r="E339" s="123"/>
      <c r="F339" s="57"/>
      <c r="G339" s="55"/>
      <c r="H339" s="55"/>
      <c r="I339" s="124"/>
      <c r="J339" s="57"/>
      <c r="K339" s="57"/>
      <c r="L339" s="125"/>
      <c r="M339" s="57"/>
      <c r="N339" s="55"/>
      <c r="O339" s="58"/>
      <c r="P339" s="58"/>
      <c r="Q339" s="58"/>
      <c r="R339" s="58"/>
      <c r="S339" s="58"/>
      <c r="T339" s="58"/>
      <c r="U339" s="58"/>
      <c r="V339" s="58"/>
      <c r="W339" s="58"/>
      <c r="X339" s="58"/>
    </row>
    <row r="340" spans="2:24" s="110" customFormat="1" ht="15" hidden="1" customHeight="1" x14ac:dyDescent="0.4">
      <c r="B340" s="58"/>
      <c r="C340" s="55"/>
      <c r="D340" s="113"/>
      <c r="E340" s="123"/>
      <c r="F340" s="57"/>
      <c r="G340" s="55"/>
      <c r="H340" s="55"/>
      <c r="I340" s="124"/>
      <c r="J340" s="57"/>
      <c r="K340" s="57"/>
      <c r="L340" s="125"/>
      <c r="M340" s="57"/>
      <c r="N340" s="55"/>
      <c r="O340" s="58"/>
      <c r="P340" s="58"/>
      <c r="Q340" s="58"/>
      <c r="R340" s="58"/>
      <c r="S340" s="58"/>
      <c r="T340" s="58"/>
      <c r="U340" s="58"/>
      <c r="V340" s="58"/>
      <c r="W340" s="58"/>
      <c r="X340" s="58"/>
    </row>
    <row r="341" spans="2:24" s="110" customFormat="1" ht="15" hidden="1" customHeight="1" x14ac:dyDescent="0.4">
      <c r="B341" s="58"/>
      <c r="C341" s="55"/>
      <c r="D341" s="113"/>
      <c r="E341" s="123"/>
      <c r="F341" s="57"/>
      <c r="G341" s="55"/>
      <c r="H341" s="55"/>
      <c r="I341" s="124"/>
      <c r="J341" s="57"/>
      <c r="K341" s="57"/>
      <c r="L341" s="125"/>
      <c r="M341" s="57"/>
      <c r="N341" s="55"/>
      <c r="O341" s="58"/>
      <c r="P341" s="58"/>
      <c r="Q341" s="58"/>
      <c r="R341" s="58"/>
      <c r="S341" s="58"/>
      <c r="T341" s="58"/>
      <c r="U341" s="58"/>
      <c r="V341" s="58"/>
      <c r="W341" s="58"/>
      <c r="X341" s="58"/>
    </row>
    <row r="342" spans="2:24" s="110" customFormat="1" ht="15" hidden="1" customHeight="1" x14ac:dyDescent="0.4">
      <c r="B342" s="58"/>
      <c r="C342" s="55"/>
      <c r="D342" s="113"/>
      <c r="E342" s="123"/>
      <c r="F342" s="57"/>
      <c r="G342" s="55"/>
      <c r="H342" s="55"/>
      <c r="I342" s="124"/>
      <c r="J342" s="57"/>
      <c r="K342" s="57"/>
      <c r="L342" s="125"/>
      <c r="M342" s="57"/>
      <c r="N342" s="55"/>
      <c r="O342" s="58"/>
      <c r="P342" s="58"/>
      <c r="Q342" s="58"/>
      <c r="R342" s="58"/>
      <c r="S342" s="58"/>
      <c r="T342" s="58"/>
      <c r="U342" s="58"/>
      <c r="V342" s="58"/>
      <c r="W342" s="58"/>
      <c r="X342" s="58"/>
    </row>
    <row r="343" spans="2:24" s="110" customFormat="1" ht="15" hidden="1" customHeight="1" x14ac:dyDescent="0.4">
      <c r="B343" s="58"/>
      <c r="C343" s="55"/>
      <c r="D343" s="113"/>
      <c r="E343" s="123"/>
      <c r="F343" s="57"/>
      <c r="G343" s="55"/>
      <c r="H343" s="55"/>
      <c r="I343" s="124"/>
      <c r="J343" s="57"/>
      <c r="K343" s="57"/>
      <c r="L343" s="125"/>
      <c r="M343" s="57"/>
      <c r="N343" s="55"/>
      <c r="O343" s="58"/>
      <c r="P343" s="58"/>
      <c r="Q343" s="58"/>
      <c r="R343" s="58"/>
      <c r="S343" s="58"/>
      <c r="T343" s="58"/>
      <c r="U343" s="58"/>
      <c r="V343" s="58"/>
      <c r="W343" s="58"/>
      <c r="X343" s="58"/>
    </row>
    <row r="344" spans="2:24" s="110" customFormat="1" ht="15" hidden="1" customHeight="1" x14ac:dyDescent="0.4">
      <c r="B344" s="58"/>
      <c r="C344" s="55"/>
      <c r="D344" s="113"/>
      <c r="E344" s="123"/>
      <c r="F344" s="57"/>
      <c r="G344" s="55"/>
      <c r="H344" s="55"/>
      <c r="I344" s="124"/>
      <c r="J344" s="57"/>
      <c r="K344" s="57"/>
      <c r="L344" s="125"/>
      <c r="M344" s="57"/>
      <c r="N344" s="55"/>
      <c r="O344" s="58"/>
      <c r="P344" s="58"/>
      <c r="Q344" s="58"/>
      <c r="R344" s="58"/>
      <c r="S344" s="58"/>
      <c r="T344" s="58"/>
      <c r="U344" s="58"/>
      <c r="V344" s="58"/>
      <c r="W344" s="58"/>
      <c r="X344" s="58"/>
    </row>
  </sheetData>
  <sheetProtection algorithmName="SHA-512" hashValue="SYkpk2hpkiIA/0KRnAq4TmADhxy8dl54zCzYv/W5oSlDBkkltkvW4YKDKSwGuINaoQjYRgELMBtNzFivKIDZcw==" saltValue="S0gzwClYn/rqH0u3mKLVLQ==" spinCount="100000" sheet="1" objects="1" scenarios="1"/>
  <mergeCells count="108">
    <mergeCell ref="D4:J4"/>
    <mergeCell ref="I1:I2"/>
    <mergeCell ref="J46:J51"/>
    <mergeCell ref="D66:H66"/>
    <mergeCell ref="E152:E157"/>
    <mergeCell ref="F152:F153"/>
    <mergeCell ref="J152:J157"/>
    <mergeCell ref="K152:K157"/>
    <mergeCell ref="M152:M157"/>
    <mergeCell ref="F154:F155"/>
    <mergeCell ref="F156:F157"/>
    <mergeCell ref="J146:J148"/>
    <mergeCell ref="K146:K148"/>
    <mergeCell ref="M146:M148"/>
    <mergeCell ref="J149:J151"/>
    <mergeCell ref="K149:K151"/>
    <mergeCell ref="L149:L151"/>
    <mergeCell ref="M149:M151"/>
    <mergeCell ref="F139:F141"/>
    <mergeCell ref="J139:J142"/>
    <mergeCell ref="K139:K142"/>
    <mergeCell ref="M139:M142"/>
    <mergeCell ref="E143:E151"/>
    <mergeCell ref="F143:F145"/>
    <mergeCell ref="J143:J145"/>
    <mergeCell ref="K143:K145"/>
    <mergeCell ref="E126:E142"/>
    <mergeCell ref="F126:F128"/>
    <mergeCell ref="J126:J128"/>
    <mergeCell ref="K126:K128"/>
    <mergeCell ref="M126:M128"/>
    <mergeCell ref="F129:F131"/>
    <mergeCell ref="J129:J138"/>
    <mergeCell ref="K129:K138"/>
    <mergeCell ref="M129:M138"/>
    <mergeCell ref="F132:F134"/>
    <mergeCell ref="K100:K101"/>
    <mergeCell ref="L100:L101"/>
    <mergeCell ref="M100:M101"/>
    <mergeCell ref="D108:D157"/>
    <mergeCell ref="E108:E125"/>
    <mergeCell ref="J108:J113"/>
    <mergeCell ref="K108:K113"/>
    <mergeCell ref="L108:L113"/>
    <mergeCell ref="M108:M113"/>
    <mergeCell ref="F114:F116"/>
    <mergeCell ref="J114:J119"/>
    <mergeCell ref="K114:K119"/>
    <mergeCell ref="M114:M119"/>
    <mergeCell ref="F117:F119"/>
    <mergeCell ref="F120:F122"/>
    <mergeCell ref="J120:J122"/>
    <mergeCell ref="K120:K122"/>
    <mergeCell ref="M120:M122"/>
    <mergeCell ref="J123:J125"/>
    <mergeCell ref="K123:K125"/>
    <mergeCell ref="L123:L125"/>
    <mergeCell ref="M123:M125"/>
    <mergeCell ref="M143:M145"/>
    <mergeCell ref="F146:F148"/>
    <mergeCell ref="M33:M44"/>
    <mergeCell ref="K45:K51"/>
    <mergeCell ref="M45:M51"/>
    <mergeCell ref="E92:E107"/>
    <mergeCell ref="F92:F94"/>
    <mergeCell ref="J92:J94"/>
    <mergeCell ref="K92:K94"/>
    <mergeCell ref="M92:M94"/>
    <mergeCell ref="F95:F97"/>
    <mergeCell ref="J95:J97"/>
    <mergeCell ref="K95:K97"/>
    <mergeCell ref="M95:M97"/>
    <mergeCell ref="J98:J99"/>
    <mergeCell ref="J102:J103"/>
    <mergeCell ref="K102:K103"/>
    <mergeCell ref="L102:L103"/>
    <mergeCell ref="M102:M103"/>
    <mergeCell ref="J104:J107"/>
    <mergeCell ref="K104:K107"/>
    <mergeCell ref="M104:M107"/>
    <mergeCell ref="K98:K99"/>
    <mergeCell ref="L98:L99"/>
    <mergeCell ref="M98:M99"/>
    <mergeCell ref="J100:J101"/>
    <mergeCell ref="L75:L80"/>
    <mergeCell ref="M75:M80"/>
    <mergeCell ref="K82:K91"/>
    <mergeCell ref="M82:M91"/>
    <mergeCell ref="L86:L88"/>
    <mergeCell ref="C71:J71"/>
    <mergeCell ref="C42:J42"/>
    <mergeCell ref="K2:K8"/>
    <mergeCell ref="L2:L8"/>
    <mergeCell ref="M2:M8"/>
    <mergeCell ref="K9:K24"/>
    <mergeCell ref="L9:L24"/>
    <mergeCell ref="M9:M24"/>
    <mergeCell ref="K52:K54"/>
    <mergeCell ref="M52:M54"/>
    <mergeCell ref="C3:J3"/>
    <mergeCell ref="C25:J25"/>
    <mergeCell ref="K55:K61"/>
    <mergeCell ref="M55:M61"/>
    <mergeCell ref="L60:L61"/>
    <mergeCell ref="M71:M73"/>
    <mergeCell ref="K26:K32"/>
    <mergeCell ref="M26:M32"/>
    <mergeCell ref="K33:K44"/>
  </mergeCells>
  <phoneticPr fontId="17" type="noConversion"/>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575DA-2735-4907-8E60-3B38381E9134}">
  <dimension ref="A1:X373"/>
  <sheetViews>
    <sheetView showGridLines="0" zoomScale="70" zoomScaleNormal="70" zoomScaleSheetLayoutView="90" workbookViewId="0">
      <pane ySplit="2" topLeftCell="A3" activePane="bottomLeft" state="frozen"/>
      <selection pane="bottomLeft"/>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0.33203125" style="113" customWidth="1"/>
    <col min="5" max="5" width="41.6640625" style="123" customWidth="1"/>
    <col min="6" max="6" width="12.109375" style="57" customWidth="1"/>
    <col min="7" max="7" width="14.33203125" style="55" customWidth="1"/>
    <col min="8" max="8" width="14.44140625" style="55" customWidth="1"/>
    <col min="9" max="9" width="12.6640625" style="124" customWidth="1"/>
    <col min="10" max="10" width="64.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128"/>
      <c r="D1" s="129"/>
      <c r="E1" s="130"/>
      <c r="F1" s="131"/>
      <c r="G1" s="128"/>
      <c r="H1" s="128"/>
      <c r="I1" s="682" t="s">
        <v>148</v>
      </c>
      <c r="J1" s="132"/>
      <c r="K1" s="133"/>
      <c r="L1" s="134"/>
      <c r="M1" s="133"/>
      <c r="N1" s="134"/>
      <c r="O1" s="135"/>
      <c r="P1" s="135"/>
      <c r="Q1" s="58"/>
      <c r="R1" s="58"/>
      <c r="S1" s="58"/>
      <c r="T1" s="58"/>
      <c r="U1" s="58"/>
      <c r="V1" s="58"/>
      <c r="W1" s="58"/>
      <c r="X1" s="58"/>
    </row>
    <row r="2" spans="1:24" s="70" customFormat="1" ht="33.75" customHeight="1" x14ac:dyDescent="0.4">
      <c r="A2" s="59"/>
      <c r="B2" s="136"/>
      <c r="C2" s="61"/>
      <c r="D2" s="137" t="s">
        <v>146</v>
      </c>
      <c r="E2" s="63" t="s">
        <v>147</v>
      </c>
      <c r="F2" s="63">
        <v>2022</v>
      </c>
      <c r="G2" s="63">
        <v>2023</v>
      </c>
      <c r="H2" s="63">
        <v>2024</v>
      </c>
      <c r="I2" s="682"/>
      <c r="J2" s="66" t="s">
        <v>149</v>
      </c>
      <c r="K2" s="666"/>
      <c r="L2" s="666"/>
      <c r="M2" s="667"/>
      <c r="N2" s="69"/>
      <c r="O2" s="68"/>
      <c r="P2" s="68"/>
    </row>
    <row r="3" spans="1:24" s="70" customFormat="1" ht="279.60000000000002" customHeight="1" x14ac:dyDescent="0.4">
      <c r="A3" s="59"/>
      <c r="B3" s="136"/>
      <c r="C3" s="689" t="s">
        <v>270</v>
      </c>
      <c r="D3" s="670"/>
      <c r="E3" s="670"/>
      <c r="F3" s="670"/>
      <c r="G3" s="670"/>
      <c r="H3" s="670"/>
      <c r="I3" s="670"/>
      <c r="J3" s="670"/>
      <c r="K3" s="666"/>
      <c r="L3" s="666"/>
      <c r="M3" s="667"/>
      <c r="N3" s="69"/>
      <c r="O3" s="68"/>
      <c r="P3" s="68"/>
    </row>
    <row r="4" spans="1:24" s="70" customFormat="1" ht="24.6" customHeight="1" x14ac:dyDescent="0.4">
      <c r="A4" s="59"/>
      <c r="B4" s="136"/>
      <c r="C4" s="71"/>
      <c r="D4" s="72" t="s">
        <v>271</v>
      </c>
      <c r="E4" s="73"/>
      <c r="F4" s="73"/>
      <c r="G4" s="73"/>
      <c r="H4" s="73"/>
      <c r="I4" s="75"/>
      <c r="J4" s="76"/>
      <c r="K4" s="666"/>
      <c r="L4" s="666"/>
      <c r="M4" s="667"/>
      <c r="N4" s="69"/>
      <c r="O4" s="68"/>
      <c r="P4" s="68"/>
    </row>
    <row r="5" spans="1:24" s="70" customFormat="1" ht="30" customHeight="1" x14ac:dyDescent="0.4">
      <c r="A5" s="80"/>
      <c r="B5" s="136"/>
      <c r="C5" s="69"/>
      <c r="D5" s="166" t="s">
        <v>272</v>
      </c>
      <c r="E5" s="214" t="s">
        <v>273</v>
      </c>
      <c r="F5" s="215">
        <v>23207</v>
      </c>
      <c r="G5" s="216">
        <v>23998</v>
      </c>
      <c r="H5" s="215">
        <v>33850</v>
      </c>
      <c r="I5" s="217">
        <f>(H5-G5)/G5</f>
        <v>0.41053421118426536</v>
      </c>
      <c r="J5" s="81"/>
      <c r="K5" s="666"/>
      <c r="L5" s="666"/>
      <c r="M5" s="667"/>
      <c r="N5" s="69"/>
      <c r="O5" s="68"/>
      <c r="P5" s="68"/>
    </row>
    <row r="6" spans="1:24" s="70" customFormat="1" ht="30" customHeight="1" x14ac:dyDescent="0.4">
      <c r="A6" s="80"/>
      <c r="B6" s="136"/>
      <c r="C6" s="69"/>
      <c r="D6" s="81" t="s">
        <v>272</v>
      </c>
      <c r="E6" s="144" t="s">
        <v>211</v>
      </c>
      <c r="F6" s="218">
        <v>12800</v>
      </c>
      <c r="G6" s="219">
        <v>12937</v>
      </c>
      <c r="H6" s="218">
        <v>22006</v>
      </c>
      <c r="I6" s="220">
        <f>(H6-G6)/G6</f>
        <v>0.70101259952075445</v>
      </c>
      <c r="J6" s="81"/>
      <c r="K6" s="666"/>
      <c r="L6" s="666"/>
      <c r="M6" s="667"/>
      <c r="N6" s="69"/>
      <c r="O6" s="68"/>
      <c r="P6" s="68"/>
    </row>
    <row r="7" spans="1:24" s="70" customFormat="1" ht="30" customHeight="1" x14ac:dyDescent="0.4">
      <c r="A7" s="80"/>
      <c r="B7" s="136"/>
      <c r="C7" s="69"/>
      <c r="D7" s="81" t="s">
        <v>272</v>
      </c>
      <c r="E7" s="82" t="s">
        <v>274</v>
      </c>
      <c r="F7" s="218">
        <v>2627</v>
      </c>
      <c r="G7" s="219">
        <v>2795</v>
      </c>
      <c r="H7" s="218">
        <v>3283</v>
      </c>
      <c r="I7" s="220">
        <f>((H7-G7)/G7)</f>
        <v>0.17459749552772807</v>
      </c>
      <c r="J7" s="81"/>
      <c r="K7" s="666"/>
      <c r="L7" s="666"/>
      <c r="M7" s="667"/>
      <c r="N7" s="69"/>
      <c r="O7" s="68"/>
      <c r="P7" s="68"/>
    </row>
    <row r="8" spans="1:24" s="70" customFormat="1" ht="30" customHeight="1" x14ac:dyDescent="0.4">
      <c r="A8" s="80"/>
      <c r="B8" s="136"/>
      <c r="C8" s="69"/>
      <c r="D8" s="81" t="s">
        <v>272</v>
      </c>
      <c r="E8" s="82" t="s">
        <v>275</v>
      </c>
      <c r="F8" s="218">
        <v>1040</v>
      </c>
      <c r="G8" s="221">
        <v>920</v>
      </c>
      <c r="H8" s="81">
        <v>935</v>
      </c>
      <c r="I8" s="220">
        <f>((H8-G8)/G8)</f>
        <v>1.6304347826086956E-2</v>
      </c>
      <c r="J8" s="81"/>
      <c r="K8" s="666"/>
      <c r="L8" s="666"/>
      <c r="M8" s="667"/>
      <c r="N8" s="69"/>
      <c r="O8" s="68"/>
      <c r="P8" s="68"/>
    </row>
    <row r="9" spans="1:24" s="70" customFormat="1" ht="30" customHeight="1" x14ac:dyDescent="0.4">
      <c r="A9" s="80"/>
      <c r="B9" s="136"/>
      <c r="C9" s="69"/>
      <c r="D9" s="81" t="s">
        <v>272</v>
      </c>
      <c r="E9" s="144" t="s">
        <v>239</v>
      </c>
      <c r="F9" s="111" t="s">
        <v>167</v>
      </c>
      <c r="G9" s="83" t="s">
        <v>167</v>
      </c>
      <c r="H9" s="81">
        <v>52</v>
      </c>
      <c r="I9" s="220" t="s">
        <v>167</v>
      </c>
      <c r="J9" s="222" t="s">
        <v>276</v>
      </c>
      <c r="K9" s="666"/>
      <c r="L9" s="666"/>
      <c r="M9" s="667"/>
      <c r="N9" s="69"/>
      <c r="O9" s="68"/>
      <c r="P9" s="68"/>
    </row>
    <row r="10" spans="1:24" s="70" customFormat="1" ht="30" customHeight="1" x14ac:dyDescent="0.4">
      <c r="A10" s="80"/>
      <c r="B10" s="136"/>
      <c r="C10" s="69"/>
      <c r="D10" s="81" t="s">
        <v>272</v>
      </c>
      <c r="E10" s="82" t="s">
        <v>241</v>
      </c>
      <c r="F10" s="218">
        <v>1497</v>
      </c>
      <c r="G10" s="219">
        <v>1188</v>
      </c>
      <c r="H10" s="218">
        <v>1446</v>
      </c>
      <c r="I10" s="220">
        <f>((H10-G10)/G10)</f>
        <v>0.21717171717171718</v>
      </c>
      <c r="J10" s="81"/>
      <c r="K10" s="666"/>
      <c r="L10" s="666"/>
      <c r="M10" s="667"/>
      <c r="N10" s="69"/>
      <c r="O10" s="68"/>
      <c r="P10" s="68"/>
    </row>
    <row r="11" spans="1:24" s="70" customFormat="1" ht="30" customHeight="1" x14ac:dyDescent="0.4">
      <c r="A11" s="80"/>
      <c r="B11" s="136"/>
      <c r="C11" s="69"/>
      <c r="D11" s="81" t="s">
        <v>272</v>
      </c>
      <c r="E11" s="82" t="s">
        <v>221</v>
      </c>
      <c r="F11" s="218">
        <v>3141</v>
      </c>
      <c r="G11" s="219">
        <v>3254</v>
      </c>
      <c r="H11" s="218">
        <v>3139</v>
      </c>
      <c r="I11" s="220">
        <f>((H11-G11)/G11)</f>
        <v>-3.5341118623232942E-2</v>
      </c>
      <c r="J11" s="81"/>
      <c r="K11" s="666"/>
      <c r="L11" s="666"/>
      <c r="M11" s="667"/>
      <c r="N11" s="69"/>
      <c r="O11" s="68"/>
      <c r="P11" s="68"/>
    </row>
    <row r="12" spans="1:24" s="70" customFormat="1" ht="30" customHeight="1" x14ac:dyDescent="0.4">
      <c r="A12" s="80"/>
      <c r="B12" s="136"/>
      <c r="C12" s="69"/>
      <c r="D12" s="81" t="s">
        <v>272</v>
      </c>
      <c r="E12" s="82" t="s">
        <v>253</v>
      </c>
      <c r="F12" s="218">
        <v>2102</v>
      </c>
      <c r="G12" s="219">
        <v>2883</v>
      </c>
      <c r="H12" s="218">
        <v>2888</v>
      </c>
      <c r="I12" s="220">
        <f>((H12-G12)/G12)</f>
        <v>1.734304543877905E-3</v>
      </c>
      <c r="J12" s="81"/>
      <c r="K12" s="666"/>
      <c r="L12" s="666"/>
      <c r="M12" s="667"/>
      <c r="N12" s="69"/>
      <c r="O12" s="68"/>
      <c r="P12" s="68"/>
    </row>
    <row r="13" spans="1:24" s="70" customFormat="1" ht="30" customHeight="1" x14ac:dyDescent="0.4">
      <c r="A13" s="80"/>
      <c r="B13" s="136"/>
      <c r="C13" s="69"/>
      <c r="D13" s="81" t="s">
        <v>272</v>
      </c>
      <c r="E13" s="82" t="s">
        <v>277</v>
      </c>
      <c r="F13" s="111" t="s">
        <v>167</v>
      </c>
      <c r="G13" s="111" t="s">
        <v>167</v>
      </c>
      <c r="H13" s="81">
        <v>101</v>
      </c>
      <c r="I13" s="220" t="s">
        <v>167</v>
      </c>
      <c r="J13" s="148" t="s">
        <v>278</v>
      </c>
      <c r="K13" s="666"/>
      <c r="L13" s="666"/>
      <c r="M13" s="667"/>
      <c r="N13" s="69"/>
      <c r="O13" s="68"/>
      <c r="P13" s="68"/>
    </row>
    <row r="14" spans="1:24" s="70" customFormat="1" ht="81" customHeight="1" x14ac:dyDescent="0.4">
      <c r="A14" s="80"/>
      <c r="B14" s="136"/>
      <c r="C14" s="69"/>
      <c r="D14" s="166" t="s">
        <v>279</v>
      </c>
      <c r="E14" s="214" t="s">
        <v>280</v>
      </c>
      <c r="F14" s="223">
        <v>1172</v>
      </c>
      <c r="G14" s="223">
        <v>1914</v>
      </c>
      <c r="H14" s="223">
        <v>2027</v>
      </c>
      <c r="I14" s="224">
        <f>((H14-G14)/G14)</f>
        <v>5.9038662486938349E-2</v>
      </c>
      <c r="J14" s="309" t="s">
        <v>281</v>
      </c>
      <c r="K14" s="666"/>
      <c r="L14" s="666"/>
      <c r="M14" s="667"/>
      <c r="N14" s="69"/>
      <c r="O14" s="68"/>
      <c r="P14" s="68"/>
    </row>
    <row r="15" spans="1:24" s="70" customFormat="1" ht="40.950000000000003" customHeight="1" x14ac:dyDescent="0.4">
      <c r="A15" s="80"/>
      <c r="B15" s="136"/>
      <c r="C15" s="69"/>
      <c r="D15" s="81" t="s">
        <v>279</v>
      </c>
      <c r="E15" s="82" t="s">
        <v>211</v>
      </c>
      <c r="F15" s="81">
        <v>453</v>
      </c>
      <c r="G15" s="221">
        <v>780</v>
      </c>
      <c r="H15" s="219">
        <v>1134</v>
      </c>
      <c r="I15" s="220">
        <f t="shared" ref="I15:I76" si="0">((H15-G15)/G15)</f>
        <v>0.45384615384615384</v>
      </c>
      <c r="J15" s="148"/>
      <c r="K15" s="666"/>
      <c r="L15" s="666"/>
      <c r="M15" s="667"/>
      <c r="N15" s="69"/>
      <c r="O15" s="68"/>
      <c r="P15" s="68"/>
    </row>
    <row r="16" spans="1:24" s="70" customFormat="1" ht="41.4" customHeight="1" x14ac:dyDescent="0.4">
      <c r="A16" s="80"/>
      <c r="B16" s="136"/>
      <c r="C16" s="69"/>
      <c r="D16" s="81" t="s">
        <v>279</v>
      </c>
      <c r="E16" s="82" t="s">
        <v>282</v>
      </c>
      <c r="F16" s="81">
        <v>678</v>
      </c>
      <c r="G16" s="219">
        <v>1134</v>
      </c>
      <c r="H16" s="221">
        <v>868</v>
      </c>
      <c r="I16" s="220">
        <f>((H16-G16)/G16)</f>
        <v>-0.23456790123456789</v>
      </c>
      <c r="J16" s="148"/>
      <c r="K16" s="666"/>
      <c r="L16" s="666"/>
      <c r="M16" s="667"/>
      <c r="N16" s="69"/>
      <c r="O16" s="68"/>
      <c r="P16" s="68"/>
    </row>
    <row r="17" spans="1:16" s="70" customFormat="1" ht="50.4" customHeight="1" x14ac:dyDescent="0.4">
      <c r="A17" s="80"/>
      <c r="B17" s="136"/>
      <c r="C17" s="69"/>
      <c r="D17" s="81" t="s">
        <v>279</v>
      </c>
      <c r="E17" s="82" t="s">
        <v>283</v>
      </c>
      <c r="F17" s="81">
        <v>41</v>
      </c>
      <c r="G17" s="225" t="s">
        <v>167</v>
      </c>
      <c r="H17" s="149">
        <v>25</v>
      </c>
      <c r="I17" s="226" t="s">
        <v>167</v>
      </c>
      <c r="J17" s="148" t="s">
        <v>284</v>
      </c>
      <c r="K17" s="666"/>
      <c r="L17" s="666"/>
      <c r="M17" s="667"/>
      <c r="N17" s="69"/>
      <c r="O17" s="68"/>
      <c r="P17" s="68"/>
    </row>
    <row r="18" spans="1:16" s="70" customFormat="1" ht="64.95" customHeight="1" x14ac:dyDescent="0.4">
      <c r="A18" s="80"/>
      <c r="B18" s="136"/>
      <c r="C18" s="680" t="s">
        <v>285</v>
      </c>
      <c r="D18" s="672"/>
      <c r="E18" s="672"/>
      <c r="F18" s="672"/>
      <c r="G18" s="672"/>
      <c r="H18" s="672"/>
      <c r="I18" s="672"/>
      <c r="J18" s="672"/>
      <c r="K18" s="666"/>
      <c r="L18" s="666"/>
      <c r="M18" s="667"/>
      <c r="N18" s="69"/>
      <c r="O18" s="68"/>
      <c r="P18" s="68"/>
    </row>
    <row r="19" spans="1:16" s="70" customFormat="1" ht="21" customHeight="1" x14ac:dyDescent="0.4">
      <c r="A19" s="80"/>
      <c r="B19" s="136"/>
      <c r="C19" s="71"/>
      <c r="D19" s="264" t="s">
        <v>286</v>
      </c>
      <c r="E19" s="165"/>
      <c r="F19" s="227"/>
      <c r="G19" s="228"/>
      <c r="H19" s="229"/>
      <c r="I19" s="165"/>
      <c r="J19" s="165"/>
      <c r="K19" s="666"/>
      <c r="L19" s="666"/>
      <c r="M19" s="667"/>
      <c r="N19" s="69"/>
      <c r="O19" s="68"/>
      <c r="P19" s="68"/>
    </row>
    <row r="20" spans="1:16" s="70" customFormat="1" ht="30" customHeight="1" x14ac:dyDescent="0.4">
      <c r="A20" s="80"/>
      <c r="B20" s="136"/>
      <c r="C20" s="69"/>
      <c r="D20" s="81" t="s">
        <v>287</v>
      </c>
      <c r="E20" s="81" t="s">
        <v>288</v>
      </c>
      <c r="F20" s="218">
        <v>16963</v>
      </c>
      <c r="G20" s="218">
        <v>17451</v>
      </c>
      <c r="H20" s="218">
        <v>23796</v>
      </c>
      <c r="I20" s="230">
        <f>((H20-G20)/G20)</f>
        <v>0.36358947911294481</v>
      </c>
      <c r="J20" s="81"/>
      <c r="K20" s="666"/>
      <c r="L20" s="666"/>
      <c r="M20" s="667"/>
      <c r="N20" s="69"/>
      <c r="O20" s="68"/>
      <c r="P20" s="68"/>
    </row>
    <row r="21" spans="1:16" s="70" customFormat="1" ht="30" customHeight="1" x14ac:dyDescent="0.4">
      <c r="A21" s="80"/>
      <c r="B21" s="136"/>
      <c r="C21" s="69"/>
      <c r="D21" s="81" t="s">
        <v>287</v>
      </c>
      <c r="E21" s="81" t="s">
        <v>289</v>
      </c>
      <c r="F21" s="218">
        <v>6244</v>
      </c>
      <c r="G21" s="218">
        <v>6547</v>
      </c>
      <c r="H21" s="218">
        <v>10054</v>
      </c>
      <c r="I21" s="231">
        <f>((H21-G21)/G21)</f>
        <v>0.53566519016343361</v>
      </c>
      <c r="J21" s="81"/>
      <c r="K21" s="666"/>
      <c r="L21" s="666"/>
      <c r="M21" s="667"/>
      <c r="N21" s="69"/>
      <c r="O21" s="68"/>
      <c r="P21" s="68"/>
    </row>
    <row r="22" spans="1:16" s="70" customFormat="1" ht="30" customHeight="1" x14ac:dyDescent="0.4">
      <c r="A22" s="80"/>
      <c r="B22" s="136"/>
      <c r="C22" s="71"/>
      <c r="D22" s="264" t="s">
        <v>290</v>
      </c>
      <c r="E22" s="165"/>
      <c r="F22" s="274"/>
      <c r="G22" s="274"/>
      <c r="H22" s="274"/>
      <c r="I22" s="564"/>
      <c r="J22" s="165"/>
      <c r="K22" s="666"/>
      <c r="L22" s="666"/>
      <c r="M22" s="667"/>
      <c r="N22" s="69"/>
      <c r="O22" s="68"/>
      <c r="P22" s="68"/>
    </row>
    <row r="23" spans="1:16" s="70" customFormat="1" ht="30" customHeight="1" x14ac:dyDescent="0.4">
      <c r="A23" s="80"/>
      <c r="B23" s="136"/>
      <c r="C23" s="69"/>
      <c r="D23" s="81" t="s">
        <v>272</v>
      </c>
      <c r="E23" s="81" t="s">
        <v>291</v>
      </c>
      <c r="F23" s="218">
        <v>22805</v>
      </c>
      <c r="G23" s="218">
        <v>23528</v>
      </c>
      <c r="H23" s="218">
        <v>33580</v>
      </c>
      <c r="I23" s="231">
        <f>((H23-G23)/G23)</f>
        <v>0.42723563413804827</v>
      </c>
      <c r="J23" s="81"/>
      <c r="K23" s="666"/>
      <c r="L23" s="666"/>
      <c r="M23" s="667"/>
      <c r="N23" s="69"/>
      <c r="O23" s="68"/>
      <c r="P23" s="68"/>
    </row>
    <row r="24" spans="1:16" s="70" customFormat="1" ht="30" customHeight="1" x14ac:dyDescent="0.4">
      <c r="A24" s="80"/>
      <c r="B24" s="136"/>
      <c r="C24" s="69"/>
      <c r="D24" s="81" t="s">
        <v>272</v>
      </c>
      <c r="E24" s="81" t="s">
        <v>292</v>
      </c>
      <c r="F24" s="218">
        <v>402</v>
      </c>
      <c r="G24" s="218">
        <v>470</v>
      </c>
      <c r="H24" s="218">
        <v>270</v>
      </c>
      <c r="I24" s="231">
        <f>((H24-G24)/G24)</f>
        <v>-0.42553191489361702</v>
      </c>
      <c r="J24" s="81"/>
      <c r="K24" s="666"/>
      <c r="L24" s="666"/>
      <c r="M24" s="667"/>
      <c r="N24" s="69"/>
      <c r="O24" s="68"/>
      <c r="P24" s="68"/>
    </row>
    <row r="25" spans="1:16" s="70" customFormat="1" ht="150" customHeight="1" x14ac:dyDescent="0.4">
      <c r="A25" s="80"/>
      <c r="B25" s="136"/>
      <c r="C25" s="69"/>
      <c r="D25" s="232" t="s">
        <v>272</v>
      </c>
      <c r="E25" s="81" t="s">
        <v>293</v>
      </c>
      <c r="F25" s="218">
        <v>163</v>
      </c>
      <c r="G25" s="218">
        <v>2670</v>
      </c>
      <c r="H25" s="219">
        <v>2710</v>
      </c>
      <c r="I25" s="231">
        <f>((H25-G25)/G25)</f>
        <v>1.4981273408239701E-2</v>
      </c>
      <c r="J25" s="595" t="s">
        <v>294</v>
      </c>
      <c r="K25" s="666"/>
      <c r="L25" s="666"/>
      <c r="M25" s="667"/>
      <c r="N25" s="69"/>
      <c r="O25" s="68"/>
      <c r="P25" s="68"/>
    </row>
    <row r="26" spans="1:16" s="70" customFormat="1" ht="63.6" customHeight="1" x14ac:dyDescent="0.4">
      <c r="A26" s="233"/>
      <c r="B26" s="136"/>
      <c r="C26" s="690" t="s">
        <v>295</v>
      </c>
      <c r="D26" s="674"/>
      <c r="E26" s="674"/>
      <c r="F26" s="674"/>
      <c r="G26" s="674"/>
      <c r="H26" s="674"/>
      <c r="I26" s="674"/>
      <c r="J26" s="674"/>
      <c r="K26" s="666"/>
      <c r="L26" s="666"/>
      <c r="M26" s="667"/>
    </row>
    <row r="27" spans="1:16" s="70" customFormat="1" ht="26.4" customHeight="1" x14ac:dyDescent="0.4">
      <c r="A27" s="80"/>
      <c r="B27" s="136"/>
      <c r="C27" s="234"/>
      <c r="D27" s="696" t="s">
        <v>296</v>
      </c>
      <c r="E27" s="696"/>
      <c r="F27" s="696"/>
      <c r="G27" s="696"/>
      <c r="H27" s="696"/>
      <c r="I27" s="696"/>
      <c r="J27" s="696"/>
      <c r="K27" s="666"/>
      <c r="L27" s="666"/>
      <c r="M27" s="667"/>
      <c r="N27" s="69"/>
      <c r="O27" s="68"/>
      <c r="P27" s="68"/>
    </row>
    <row r="28" spans="1:16" s="70" customFormat="1" ht="26.4" customHeight="1" x14ac:dyDescent="0.4">
      <c r="A28" s="80"/>
      <c r="B28" s="136"/>
      <c r="C28" s="235"/>
      <c r="D28" s="81" t="s">
        <v>272</v>
      </c>
      <c r="E28" s="108" t="s">
        <v>297</v>
      </c>
      <c r="F28" s="236">
        <v>55</v>
      </c>
      <c r="G28" s="237">
        <v>56</v>
      </c>
      <c r="H28" s="237">
        <v>74</v>
      </c>
      <c r="I28" s="230">
        <f t="shared" ref="I28:I34" si="1">((H28-G28)/G28)</f>
        <v>0.32142857142857145</v>
      </c>
      <c r="J28" s="238"/>
      <c r="K28" s="666"/>
      <c r="L28" s="666"/>
      <c r="M28" s="667"/>
      <c r="N28" s="69"/>
      <c r="O28" s="68"/>
      <c r="P28" s="68"/>
    </row>
    <row r="29" spans="1:16" s="70" customFormat="1" ht="26.4" customHeight="1" x14ac:dyDescent="0.4">
      <c r="A29" s="80"/>
      <c r="B29" s="136"/>
      <c r="C29" s="235"/>
      <c r="D29" s="81" t="s">
        <v>272</v>
      </c>
      <c r="E29" s="239" t="s">
        <v>298</v>
      </c>
      <c r="F29" s="240">
        <v>216</v>
      </c>
      <c r="G29" s="241">
        <v>276</v>
      </c>
      <c r="H29" s="241">
        <v>310</v>
      </c>
      <c r="I29" s="230">
        <f t="shared" si="1"/>
        <v>0.12318840579710146</v>
      </c>
      <c r="J29" s="242"/>
      <c r="K29" s="666"/>
      <c r="L29" s="666"/>
      <c r="M29" s="667"/>
      <c r="N29" s="69"/>
      <c r="O29" s="68"/>
      <c r="P29" s="68"/>
    </row>
    <row r="30" spans="1:16" s="70" customFormat="1" ht="26.4" customHeight="1" x14ac:dyDescent="0.4">
      <c r="A30" s="80"/>
      <c r="B30" s="136"/>
      <c r="C30" s="235"/>
      <c r="D30" s="81" t="s">
        <v>272</v>
      </c>
      <c r="E30" s="239" t="s">
        <v>299</v>
      </c>
      <c r="F30" s="240">
        <v>276</v>
      </c>
      <c r="G30" s="241">
        <v>295</v>
      </c>
      <c r="H30" s="241">
        <v>395</v>
      </c>
      <c r="I30" s="230">
        <f t="shared" si="1"/>
        <v>0.33898305084745761</v>
      </c>
      <c r="J30" s="242"/>
      <c r="K30" s="666"/>
      <c r="L30" s="666"/>
      <c r="M30" s="667"/>
      <c r="N30" s="69"/>
      <c r="O30" s="68"/>
      <c r="P30" s="68"/>
    </row>
    <row r="31" spans="1:16" s="70" customFormat="1" ht="26.4" customHeight="1" x14ac:dyDescent="0.4">
      <c r="A31" s="80"/>
      <c r="B31" s="136"/>
      <c r="C31" s="235"/>
      <c r="D31" s="81" t="s">
        <v>272</v>
      </c>
      <c r="E31" s="239" t="s">
        <v>300</v>
      </c>
      <c r="F31" s="240">
        <v>609</v>
      </c>
      <c r="G31" s="243">
        <v>1116</v>
      </c>
      <c r="H31" s="243">
        <v>1611</v>
      </c>
      <c r="I31" s="230">
        <f t="shared" si="1"/>
        <v>0.44354838709677419</v>
      </c>
      <c r="J31" s="242"/>
      <c r="K31" s="666"/>
      <c r="L31" s="666"/>
      <c r="M31" s="667"/>
      <c r="N31" s="69"/>
      <c r="O31" s="68"/>
      <c r="P31" s="68"/>
    </row>
    <row r="32" spans="1:16" s="70" customFormat="1" ht="26.4" customHeight="1" x14ac:dyDescent="0.4">
      <c r="A32" s="80"/>
      <c r="B32" s="136"/>
      <c r="C32" s="244"/>
      <c r="D32" s="81" t="s">
        <v>272</v>
      </c>
      <c r="E32" s="245" t="s">
        <v>301</v>
      </c>
      <c r="F32" s="246">
        <v>2963</v>
      </c>
      <c r="G32" s="247">
        <v>2778</v>
      </c>
      <c r="H32" s="247">
        <v>3640</v>
      </c>
      <c r="I32" s="230">
        <f t="shared" si="1"/>
        <v>0.3102951763858891</v>
      </c>
      <c r="J32" s="248"/>
      <c r="K32" s="666"/>
      <c r="L32" s="666"/>
      <c r="M32" s="667"/>
      <c r="N32" s="69"/>
      <c r="O32" s="68"/>
      <c r="P32" s="68"/>
    </row>
    <row r="33" spans="1:16" s="70" customFormat="1" ht="26.4" customHeight="1" x14ac:dyDescent="0.4">
      <c r="A33" s="80"/>
      <c r="B33" s="136"/>
      <c r="C33" s="244"/>
      <c r="D33" s="81" t="s">
        <v>272</v>
      </c>
      <c r="E33" s="245" t="s">
        <v>302</v>
      </c>
      <c r="F33" s="246">
        <v>18318</v>
      </c>
      <c r="G33" s="247">
        <v>18992</v>
      </c>
      <c r="H33" s="247">
        <v>26889</v>
      </c>
      <c r="I33" s="230">
        <f t="shared" si="1"/>
        <v>0.41580665543386691</v>
      </c>
      <c r="J33" s="248"/>
      <c r="K33" s="666"/>
      <c r="L33" s="666"/>
      <c r="M33" s="667"/>
      <c r="N33" s="69"/>
      <c r="O33" s="68"/>
      <c r="P33" s="68"/>
    </row>
    <row r="34" spans="1:16" s="70" customFormat="1" ht="36.6" customHeight="1" x14ac:dyDescent="0.4">
      <c r="A34" s="80"/>
      <c r="B34" s="136"/>
      <c r="C34" s="244"/>
      <c r="D34" s="81" t="s">
        <v>272</v>
      </c>
      <c r="E34" s="245" t="s">
        <v>303</v>
      </c>
      <c r="F34" s="249" t="s">
        <v>167</v>
      </c>
      <c r="G34" s="250">
        <v>27</v>
      </c>
      <c r="H34" s="250">
        <v>34</v>
      </c>
      <c r="I34" s="230">
        <f t="shared" si="1"/>
        <v>0.25925925925925924</v>
      </c>
      <c r="J34" s="697" t="s">
        <v>304</v>
      </c>
      <c r="K34" s="666"/>
      <c r="L34" s="666"/>
      <c r="M34" s="667"/>
      <c r="N34" s="69"/>
      <c r="O34" s="68"/>
      <c r="P34" s="68"/>
    </row>
    <row r="35" spans="1:16" s="70" customFormat="1" ht="57.6" customHeight="1" x14ac:dyDescent="0.4">
      <c r="A35" s="80"/>
      <c r="B35" s="136"/>
      <c r="C35" s="244"/>
      <c r="D35" s="251" t="s">
        <v>272</v>
      </c>
      <c r="E35" s="252" t="s">
        <v>305</v>
      </c>
      <c r="F35" s="253" t="s">
        <v>167</v>
      </c>
      <c r="G35" s="254">
        <v>19</v>
      </c>
      <c r="H35" s="253" t="s">
        <v>167</v>
      </c>
      <c r="I35" s="255" t="s">
        <v>167</v>
      </c>
      <c r="J35" s="698"/>
      <c r="K35" s="666"/>
      <c r="L35" s="666"/>
      <c r="M35" s="667"/>
      <c r="N35" s="69"/>
      <c r="O35" s="68"/>
      <c r="P35" s="68"/>
    </row>
    <row r="36" spans="1:16" s="70" customFormat="1" ht="57.6" customHeight="1" x14ac:dyDescent="0.4">
      <c r="A36" s="80"/>
      <c r="B36" s="136"/>
      <c r="C36" s="244"/>
      <c r="D36" s="104" t="s">
        <v>272</v>
      </c>
      <c r="E36" s="256" t="s">
        <v>306</v>
      </c>
      <c r="F36" s="257" t="s">
        <v>167</v>
      </c>
      <c r="G36" s="258">
        <v>439</v>
      </c>
      <c r="H36" s="258">
        <v>897</v>
      </c>
      <c r="I36" s="230">
        <f>((H36-G36)/G36)</f>
        <v>1.0432801822323463</v>
      </c>
      <c r="J36" s="699"/>
      <c r="K36" s="666"/>
      <c r="L36" s="666"/>
      <c r="M36" s="667"/>
      <c r="N36" s="69"/>
      <c r="O36" s="68"/>
      <c r="P36" s="68"/>
    </row>
    <row r="37" spans="1:16" s="70" customFormat="1" ht="40.200000000000003" customHeight="1" x14ac:dyDescent="0.4">
      <c r="A37" s="80"/>
      <c r="B37" s="136"/>
      <c r="C37" s="260"/>
      <c r="D37" s="590" t="s">
        <v>307</v>
      </c>
      <c r="E37" s="590"/>
      <c r="F37" s="590"/>
      <c r="G37" s="590"/>
      <c r="H37" s="590"/>
      <c r="I37" s="590"/>
      <c r="J37" s="591" t="s">
        <v>308</v>
      </c>
      <c r="K37" s="666"/>
      <c r="L37" s="666"/>
      <c r="M37" s="667"/>
      <c r="N37" s="69"/>
      <c r="O37" s="68"/>
      <c r="P37" s="68"/>
    </row>
    <row r="38" spans="1:16" s="70" customFormat="1" ht="31.2" customHeight="1" x14ac:dyDescent="0.4">
      <c r="A38" s="80"/>
      <c r="B38" s="136"/>
      <c r="C38" s="244"/>
      <c r="D38" s="81" t="s">
        <v>287</v>
      </c>
      <c r="E38" s="82" t="s">
        <v>309</v>
      </c>
      <c r="F38" s="246">
        <v>9079</v>
      </c>
      <c r="G38" s="247">
        <v>9241</v>
      </c>
      <c r="H38" s="247">
        <v>11978</v>
      </c>
      <c r="I38" s="230">
        <f t="shared" ref="I38:I44" si="2">((H38-G38)/G38)</f>
        <v>0.29618006709230604</v>
      </c>
      <c r="J38" s="317"/>
      <c r="K38" s="666"/>
      <c r="L38" s="666"/>
      <c r="M38" s="667"/>
      <c r="N38" s="69"/>
      <c r="O38" s="68"/>
      <c r="P38" s="68"/>
    </row>
    <row r="39" spans="1:16" s="70" customFormat="1" ht="27.6" customHeight="1" x14ac:dyDescent="0.4">
      <c r="A39" s="80"/>
      <c r="B39" s="136"/>
      <c r="C39" s="244"/>
      <c r="D39" s="81" t="s">
        <v>287</v>
      </c>
      <c r="E39" s="82" t="s">
        <v>310</v>
      </c>
      <c r="F39" s="246">
        <v>10904</v>
      </c>
      <c r="G39" s="247">
        <v>12278</v>
      </c>
      <c r="H39" s="247">
        <v>18071</v>
      </c>
      <c r="I39" s="230">
        <f t="shared" si="2"/>
        <v>0.47181951457892163</v>
      </c>
      <c r="J39" s="261"/>
      <c r="K39" s="666"/>
      <c r="L39" s="666"/>
      <c r="M39" s="667"/>
      <c r="N39" s="69"/>
      <c r="O39" s="68"/>
      <c r="P39" s="68"/>
    </row>
    <row r="40" spans="1:16" s="70" customFormat="1" ht="24.6" customHeight="1" x14ac:dyDescent="0.4">
      <c r="A40" s="80"/>
      <c r="B40" s="136"/>
      <c r="C40" s="244"/>
      <c r="D40" s="81" t="s">
        <v>287</v>
      </c>
      <c r="E40" s="82" t="s">
        <v>311</v>
      </c>
      <c r="F40" s="262">
        <v>2184</v>
      </c>
      <c r="G40" s="263">
        <v>2479</v>
      </c>
      <c r="H40" s="263">
        <v>3801</v>
      </c>
      <c r="I40" s="230">
        <f t="shared" si="2"/>
        <v>0.53327954820492129</v>
      </c>
      <c r="J40" s="259"/>
      <c r="K40" s="666"/>
      <c r="L40" s="666"/>
      <c r="M40" s="667"/>
      <c r="N40" s="69"/>
      <c r="O40" s="68"/>
      <c r="P40" s="68"/>
    </row>
    <row r="41" spans="1:16" s="70" customFormat="1" ht="22.2" customHeight="1" x14ac:dyDescent="0.4">
      <c r="A41" s="80"/>
      <c r="B41" s="136"/>
      <c r="C41" s="71"/>
      <c r="D41" s="264" t="s">
        <v>312</v>
      </c>
      <c r="E41" s="264"/>
      <c r="F41" s="165"/>
      <c r="G41" s="227"/>
      <c r="H41" s="228"/>
      <c r="I41" s="229"/>
      <c r="J41" s="265"/>
      <c r="K41" s="666"/>
      <c r="L41" s="666"/>
      <c r="M41" s="667"/>
      <c r="N41" s="69"/>
      <c r="O41" s="68"/>
      <c r="P41" s="68"/>
    </row>
    <row r="42" spans="1:16" s="70" customFormat="1" ht="52.95" customHeight="1" x14ac:dyDescent="0.4">
      <c r="A42" s="80"/>
      <c r="B42" s="136"/>
      <c r="C42" s="69"/>
      <c r="D42" s="221" t="s">
        <v>313</v>
      </c>
      <c r="E42" s="147" t="s">
        <v>314</v>
      </c>
      <c r="F42" s="218">
        <v>18666</v>
      </c>
      <c r="G42" s="218">
        <v>20635</v>
      </c>
      <c r="H42" s="218">
        <v>32600</v>
      </c>
      <c r="I42" s="230">
        <f t="shared" si="2"/>
        <v>0.57984007753816336</v>
      </c>
      <c r="J42" s="148" t="s">
        <v>315</v>
      </c>
      <c r="K42" s="666"/>
      <c r="L42" s="666"/>
      <c r="M42" s="667"/>
      <c r="N42" s="69"/>
      <c r="O42" s="68"/>
      <c r="P42" s="68"/>
    </row>
    <row r="43" spans="1:16" s="70" customFormat="1" ht="51.6" customHeight="1" x14ac:dyDescent="0.4">
      <c r="A43" s="80"/>
      <c r="B43" s="136"/>
      <c r="C43" s="69"/>
      <c r="D43" s="81" t="s">
        <v>313</v>
      </c>
      <c r="E43" s="82" t="s">
        <v>316</v>
      </c>
      <c r="F43" s="219">
        <v>100</v>
      </c>
      <c r="G43" s="219">
        <v>100</v>
      </c>
      <c r="H43" s="219">
        <v>100</v>
      </c>
      <c r="I43" s="231">
        <f t="shared" si="2"/>
        <v>0</v>
      </c>
      <c r="J43" s="214"/>
      <c r="K43" s="666"/>
      <c r="L43" s="666"/>
      <c r="M43" s="667"/>
      <c r="N43" s="69"/>
      <c r="O43" s="68"/>
      <c r="P43" s="68"/>
    </row>
    <row r="44" spans="1:16" s="70" customFormat="1" ht="50.4" customHeight="1" x14ac:dyDescent="0.4">
      <c r="A44" s="80"/>
      <c r="B44" s="136"/>
      <c r="C44" s="69"/>
      <c r="D44" s="81" t="s">
        <v>313</v>
      </c>
      <c r="E44" s="82" t="s">
        <v>317</v>
      </c>
      <c r="F44" s="266">
        <v>94.25</v>
      </c>
      <c r="G44" s="266">
        <v>93.42</v>
      </c>
      <c r="H44" s="266">
        <v>93.2</v>
      </c>
      <c r="I44" s="267">
        <f t="shared" si="2"/>
        <v>-2.3549561121815337E-3</v>
      </c>
      <c r="J44" s="214"/>
      <c r="K44" s="666"/>
      <c r="L44" s="666"/>
      <c r="M44" s="667"/>
      <c r="N44" s="69"/>
      <c r="O44" s="68"/>
      <c r="P44" s="68"/>
    </row>
    <row r="45" spans="1:16" s="70" customFormat="1" ht="53.4" customHeight="1" x14ac:dyDescent="0.4">
      <c r="A45" s="80"/>
      <c r="B45" s="136"/>
      <c r="C45" s="69"/>
      <c r="D45" s="81" t="s">
        <v>313</v>
      </c>
      <c r="E45" s="82" t="s">
        <v>318</v>
      </c>
      <c r="F45" s="83" t="s">
        <v>167</v>
      </c>
      <c r="G45" s="83" t="s">
        <v>167</v>
      </c>
      <c r="H45" s="83" t="s">
        <v>167</v>
      </c>
      <c r="I45" s="154" t="s">
        <v>167</v>
      </c>
      <c r="J45" s="148" t="s">
        <v>319</v>
      </c>
      <c r="K45" s="666"/>
      <c r="L45" s="666"/>
      <c r="M45" s="667"/>
      <c r="N45" s="69"/>
      <c r="O45" s="68"/>
      <c r="P45" s="68"/>
    </row>
    <row r="46" spans="1:16" s="70" customFormat="1" ht="51" customHeight="1" x14ac:dyDescent="0.4">
      <c r="A46" s="80"/>
      <c r="B46" s="136"/>
      <c r="C46" s="69"/>
      <c r="D46" s="81" t="s">
        <v>313</v>
      </c>
      <c r="E46" s="82" t="s">
        <v>320</v>
      </c>
      <c r="F46" s="83" t="s">
        <v>167</v>
      </c>
      <c r="G46" s="83" t="s">
        <v>167</v>
      </c>
      <c r="H46" s="83" t="s">
        <v>167</v>
      </c>
      <c r="I46" s="154" t="s">
        <v>167</v>
      </c>
      <c r="J46" s="148" t="s">
        <v>321</v>
      </c>
      <c r="K46" s="666"/>
      <c r="L46" s="666"/>
      <c r="M46" s="667"/>
      <c r="N46" s="69"/>
      <c r="O46" s="68"/>
      <c r="P46" s="68"/>
    </row>
    <row r="47" spans="1:16" s="70" customFormat="1" ht="50.4" customHeight="1" x14ac:dyDescent="0.4">
      <c r="A47" s="80"/>
      <c r="B47" s="136"/>
      <c r="C47" s="69"/>
      <c r="D47" s="81" t="s">
        <v>313</v>
      </c>
      <c r="E47" s="82" t="s">
        <v>322</v>
      </c>
      <c r="F47" s="268">
        <v>40.97</v>
      </c>
      <c r="G47" s="269">
        <v>39.46</v>
      </c>
      <c r="H47" s="269">
        <v>32.4</v>
      </c>
      <c r="I47" s="270">
        <f>(H47-G47)/G47</f>
        <v>-0.17891535732387234</v>
      </c>
      <c r="J47" s="148" t="s">
        <v>323</v>
      </c>
      <c r="K47" s="666"/>
      <c r="L47" s="666"/>
      <c r="M47" s="667"/>
      <c r="N47" s="69"/>
      <c r="O47" s="68"/>
      <c r="P47" s="68"/>
    </row>
    <row r="48" spans="1:16" s="70" customFormat="1" ht="54.6" customHeight="1" x14ac:dyDescent="0.4">
      <c r="A48" s="80"/>
      <c r="B48" s="136"/>
      <c r="C48" s="69"/>
      <c r="D48" s="81" t="s">
        <v>313</v>
      </c>
      <c r="E48" s="82" t="s">
        <v>324</v>
      </c>
      <c r="F48" s="268">
        <v>100</v>
      </c>
      <c r="G48" s="268">
        <v>100</v>
      </c>
      <c r="H48" s="268">
        <v>100</v>
      </c>
      <c r="I48" s="271">
        <f>(H48-G48)/G48</f>
        <v>0</v>
      </c>
      <c r="J48" s="82"/>
      <c r="K48" s="666"/>
      <c r="L48" s="666"/>
      <c r="M48" s="667"/>
      <c r="N48" s="69"/>
      <c r="O48" s="68"/>
      <c r="P48" s="68"/>
    </row>
    <row r="49" spans="1:16" s="70" customFormat="1" ht="55.95" customHeight="1" x14ac:dyDescent="0.4">
      <c r="A49" s="80"/>
      <c r="B49" s="136"/>
      <c r="C49" s="69"/>
      <c r="D49" s="81" t="s">
        <v>313</v>
      </c>
      <c r="E49" s="82" t="s">
        <v>325</v>
      </c>
      <c r="F49" s="83" t="s">
        <v>167</v>
      </c>
      <c r="G49" s="83" t="s">
        <v>167</v>
      </c>
      <c r="H49" s="272">
        <v>81.3</v>
      </c>
      <c r="I49" s="154" t="s">
        <v>167</v>
      </c>
      <c r="J49" s="82"/>
      <c r="K49" s="666"/>
      <c r="L49" s="666"/>
      <c r="M49" s="667"/>
      <c r="N49" s="69"/>
      <c r="O49" s="68"/>
      <c r="P49" s="68"/>
    </row>
    <row r="50" spans="1:16" s="70" customFormat="1" ht="172.2" customHeight="1" x14ac:dyDescent="0.4">
      <c r="A50" s="80"/>
      <c r="B50" s="136"/>
      <c r="C50" s="680" t="s">
        <v>326</v>
      </c>
      <c r="D50" s="672"/>
      <c r="E50" s="672"/>
      <c r="F50" s="672"/>
      <c r="G50" s="672"/>
      <c r="H50" s="672"/>
      <c r="I50" s="672"/>
      <c r="J50" s="672"/>
      <c r="K50" s="666"/>
      <c r="L50" s="666"/>
      <c r="M50" s="667"/>
      <c r="N50" s="69"/>
      <c r="O50" s="68"/>
      <c r="P50" s="68"/>
    </row>
    <row r="51" spans="1:16" s="70" customFormat="1" ht="25.95" customHeight="1" x14ac:dyDescent="0.4">
      <c r="A51" s="80"/>
      <c r="B51" s="136"/>
      <c r="C51" s="71"/>
      <c r="D51" s="264" t="s">
        <v>327</v>
      </c>
      <c r="E51" s="273"/>
      <c r="F51" s="274"/>
      <c r="G51" s="275"/>
      <c r="H51" s="275"/>
      <c r="I51" s="276"/>
      <c r="J51" s="180"/>
      <c r="K51" s="666"/>
      <c r="L51" s="666"/>
      <c r="M51" s="667"/>
      <c r="N51" s="69"/>
      <c r="O51" s="68"/>
      <c r="P51" s="68"/>
    </row>
    <row r="52" spans="1:16" s="70" customFormat="1" ht="64.95" customHeight="1" x14ac:dyDescent="0.4">
      <c r="A52" s="80"/>
      <c r="B52" s="136"/>
      <c r="C52" s="69"/>
      <c r="D52" s="166" t="s">
        <v>328</v>
      </c>
      <c r="E52" s="214" t="s">
        <v>329</v>
      </c>
      <c r="F52" s="215">
        <v>7703</v>
      </c>
      <c r="G52" s="223">
        <v>7531</v>
      </c>
      <c r="H52" s="223">
        <v>19225</v>
      </c>
      <c r="I52" s="277">
        <f t="shared" ref="I52:I60" si="3">((H52-G52)/G52)</f>
        <v>1.5527818350816625</v>
      </c>
      <c r="J52" s="148" t="s">
        <v>330</v>
      </c>
      <c r="K52" s="666"/>
      <c r="L52" s="666"/>
      <c r="M52" s="667"/>
      <c r="N52" s="69"/>
      <c r="O52" s="68"/>
      <c r="P52" s="68"/>
    </row>
    <row r="53" spans="1:16" s="70" customFormat="1" ht="30" customHeight="1" x14ac:dyDescent="0.4">
      <c r="A53" s="80"/>
      <c r="B53" s="136"/>
      <c r="C53" s="69"/>
      <c r="D53" s="81" t="s">
        <v>328</v>
      </c>
      <c r="E53" s="81" t="s">
        <v>331</v>
      </c>
      <c r="F53" s="278">
        <v>5432</v>
      </c>
      <c r="G53" s="278">
        <v>5185</v>
      </c>
      <c r="H53" s="278">
        <v>13043</v>
      </c>
      <c r="I53" s="231">
        <f t="shared" si="3"/>
        <v>1.5155255544840887</v>
      </c>
      <c r="J53" s="81"/>
      <c r="K53" s="666"/>
      <c r="L53" s="666"/>
      <c r="M53" s="667"/>
      <c r="N53" s="69"/>
      <c r="O53" s="68"/>
      <c r="P53" s="68"/>
    </row>
    <row r="54" spans="1:16" s="70" customFormat="1" ht="30" customHeight="1" x14ac:dyDescent="0.4">
      <c r="A54" s="80"/>
      <c r="B54" s="136"/>
      <c r="C54" s="69"/>
      <c r="D54" s="81" t="s">
        <v>328</v>
      </c>
      <c r="E54" s="81" t="s">
        <v>332</v>
      </c>
      <c r="F54" s="218">
        <v>2271</v>
      </c>
      <c r="G54" s="218">
        <v>2346</v>
      </c>
      <c r="H54" s="218">
        <v>6182</v>
      </c>
      <c r="I54" s="231">
        <f t="shared" si="3"/>
        <v>1.6351236146632566</v>
      </c>
      <c r="J54" s="81"/>
      <c r="K54" s="666"/>
      <c r="L54" s="666"/>
      <c r="M54" s="667"/>
      <c r="N54" s="69"/>
      <c r="O54" s="68"/>
      <c r="P54" s="68"/>
    </row>
    <row r="55" spans="1:16" s="70" customFormat="1" ht="30" customHeight="1" x14ac:dyDescent="0.4">
      <c r="A55" s="80"/>
      <c r="B55" s="136"/>
      <c r="C55" s="69"/>
      <c r="D55" s="81" t="s">
        <v>328</v>
      </c>
      <c r="E55" s="81" t="s">
        <v>333</v>
      </c>
      <c r="F55" s="218">
        <v>5016</v>
      </c>
      <c r="G55" s="218">
        <v>5084</v>
      </c>
      <c r="H55" s="218">
        <v>9077</v>
      </c>
      <c r="I55" s="231">
        <f t="shared" si="3"/>
        <v>0.78540519276160503</v>
      </c>
      <c r="J55" s="81"/>
      <c r="K55" s="666"/>
      <c r="L55" s="666"/>
      <c r="M55" s="667"/>
      <c r="N55" s="69"/>
      <c r="O55" s="68"/>
      <c r="P55" s="68"/>
    </row>
    <row r="56" spans="1:16" s="70" customFormat="1" ht="30" customHeight="1" x14ac:dyDescent="0.4">
      <c r="A56" s="80"/>
      <c r="B56" s="136"/>
      <c r="C56" s="69"/>
      <c r="D56" s="81" t="s">
        <v>328</v>
      </c>
      <c r="E56" s="81" t="s">
        <v>334</v>
      </c>
      <c r="F56" s="218">
        <v>2527</v>
      </c>
      <c r="G56" s="218">
        <v>2304</v>
      </c>
      <c r="H56" s="218">
        <v>8240</v>
      </c>
      <c r="I56" s="231">
        <f t="shared" si="3"/>
        <v>2.5763888888888888</v>
      </c>
      <c r="J56" s="81"/>
      <c r="K56" s="666"/>
      <c r="L56" s="666"/>
      <c r="M56" s="667"/>
      <c r="N56" s="69"/>
      <c r="O56" s="68"/>
      <c r="P56" s="68"/>
    </row>
    <row r="57" spans="1:16" s="70" customFormat="1" ht="30" customHeight="1" x14ac:dyDescent="0.4">
      <c r="A57" s="80"/>
      <c r="B57" s="136"/>
      <c r="C57" s="69"/>
      <c r="D57" s="81" t="s">
        <v>328</v>
      </c>
      <c r="E57" s="81" t="s">
        <v>335</v>
      </c>
      <c r="F57" s="218">
        <v>160</v>
      </c>
      <c r="G57" s="218">
        <v>143</v>
      </c>
      <c r="H57" s="218">
        <v>1908</v>
      </c>
      <c r="I57" s="231">
        <f t="shared" si="3"/>
        <v>12.342657342657343</v>
      </c>
      <c r="J57" s="81"/>
      <c r="K57" s="666"/>
      <c r="L57" s="666"/>
      <c r="M57" s="667"/>
      <c r="N57" s="69"/>
      <c r="O57" s="68"/>
      <c r="P57" s="68"/>
    </row>
    <row r="58" spans="1:16" s="70" customFormat="1" ht="46.2" customHeight="1" x14ac:dyDescent="0.4">
      <c r="A58" s="80"/>
      <c r="B58" s="136"/>
      <c r="C58" s="69"/>
      <c r="D58" s="81" t="s">
        <v>328</v>
      </c>
      <c r="E58" s="279" t="s">
        <v>336</v>
      </c>
      <c r="F58" s="280" t="s">
        <v>167</v>
      </c>
      <c r="G58" s="218">
        <v>4758</v>
      </c>
      <c r="H58" s="218">
        <v>15087</v>
      </c>
      <c r="I58" s="231">
        <f t="shared" si="3"/>
        <v>2.1708701134930641</v>
      </c>
      <c r="J58" s="691" t="s">
        <v>337</v>
      </c>
      <c r="K58" s="666"/>
      <c r="L58" s="666"/>
      <c r="M58" s="667"/>
      <c r="N58" s="69"/>
      <c r="O58" s="68"/>
      <c r="P58" s="68"/>
    </row>
    <row r="59" spans="1:16" s="70" customFormat="1" ht="30" customHeight="1" x14ac:dyDescent="0.4">
      <c r="A59" s="80"/>
      <c r="B59" s="136"/>
      <c r="C59" s="69"/>
      <c r="D59" s="81" t="s">
        <v>328</v>
      </c>
      <c r="E59" s="81" t="s">
        <v>338</v>
      </c>
      <c r="F59" s="280" t="s">
        <v>167</v>
      </c>
      <c r="G59" s="218">
        <v>663</v>
      </c>
      <c r="H59" s="218">
        <v>1120</v>
      </c>
      <c r="I59" s="231">
        <f t="shared" si="3"/>
        <v>0.68929110105580693</v>
      </c>
      <c r="J59" s="692"/>
      <c r="K59" s="666"/>
      <c r="L59" s="666"/>
      <c r="M59" s="667"/>
      <c r="N59" s="69"/>
      <c r="O59" s="68"/>
      <c r="P59" s="68"/>
    </row>
    <row r="60" spans="1:16" s="70" customFormat="1" ht="30" customHeight="1" x14ac:dyDescent="0.4">
      <c r="A60" s="80"/>
      <c r="B60" s="136"/>
      <c r="C60" s="69"/>
      <c r="D60" s="81" t="s">
        <v>328</v>
      </c>
      <c r="E60" s="81" t="s">
        <v>339</v>
      </c>
      <c r="F60" s="280" t="s">
        <v>167</v>
      </c>
      <c r="G60" s="218">
        <v>172</v>
      </c>
      <c r="H60" s="218">
        <v>594</v>
      </c>
      <c r="I60" s="267">
        <f t="shared" si="3"/>
        <v>2.4534883720930232</v>
      </c>
      <c r="J60" s="692"/>
      <c r="K60" s="666"/>
      <c r="L60" s="666"/>
      <c r="M60" s="667"/>
      <c r="N60" s="69"/>
      <c r="O60" s="68"/>
      <c r="P60" s="68"/>
    </row>
    <row r="61" spans="1:16" s="70" customFormat="1" ht="30" customHeight="1" x14ac:dyDescent="0.4">
      <c r="A61" s="80"/>
      <c r="B61" s="136"/>
      <c r="C61" s="69"/>
      <c r="D61" s="81" t="s">
        <v>328</v>
      </c>
      <c r="E61" s="81" t="s">
        <v>340</v>
      </c>
      <c r="F61" s="280" t="s">
        <v>167</v>
      </c>
      <c r="G61" s="280" t="s">
        <v>167</v>
      </c>
      <c r="H61" s="218">
        <v>52</v>
      </c>
      <c r="I61" s="281" t="s">
        <v>167</v>
      </c>
      <c r="J61" s="692"/>
      <c r="K61" s="666"/>
      <c r="L61" s="666"/>
      <c r="M61" s="667"/>
      <c r="N61" s="69"/>
      <c r="O61" s="68"/>
      <c r="P61" s="68"/>
    </row>
    <row r="62" spans="1:16" s="70" customFormat="1" ht="30" customHeight="1" x14ac:dyDescent="0.4">
      <c r="A62" s="80"/>
      <c r="B62" s="136"/>
      <c r="C62" s="69"/>
      <c r="D62" s="81" t="s">
        <v>328</v>
      </c>
      <c r="E62" s="81" t="s">
        <v>341</v>
      </c>
      <c r="F62" s="280" t="s">
        <v>167</v>
      </c>
      <c r="G62" s="280">
        <v>715</v>
      </c>
      <c r="H62" s="218">
        <v>1305</v>
      </c>
      <c r="I62" s="230">
        <f t="shared" ref="I62:I73" si="4">((H62-G62)/G62)</f>
        <v>0.82517482517482521</v>
      </c>
      <c r="J62" s="692"/>
      <c r="K62" s="666"/>
      <c r="L62" s="666"/>
      <c r="M62" s="667"/>
      <c r="N62" s="69"/>
      <c r="O62" s="68"/>
      <c r="P62" s="68"/>
    </row>
    <row r="63" spans="1:16" s="70" customFormat="1" ht="30" customHeight="1" x14ac:dyDescent="0.4">
      <c r="A63" s="80"/>
      <c r="B63" s="136"/>
      <c r="C63" s="69"/>
      <c r="D63" s="81" t="s">
        <v>328</v>
      </c>
      <c r="E63" s="81" t="s">
        <v>342</v>
      </c>
      <c r="F63" s="280" t="s">
        <v>167</v>
      </c>
      <c r="G63" s="268">
        <v>864</v>
      </c>
      <c r="H63" s="219">
        <v>851</v>
      </c>
      <c r="I63" s="231">
        <f>((H63-G63)/G63)</f>
        <v>-1.5046296296296295E-2</v>
      </c>
      <c r="J63" s="692"/>
      <c r="K63" s="666"/>
      <c r="L63" s="666"/>
      <c r="M63" s="667"/>
      <c r="N63" s="69"/>
      <c r="O63" s="68"/>
      <c r="P63" s="68"/>
    </row>
    <row r="64" spans="1:16" s="70" customFormat="1" ht="30" customHeight="1" x14ac:dyDescent="0.4">
      <c r="A64" s="80"/>
      <c r="B64" s="136"/>
      <c r="C64" s="69"/>
      <c r="D64" s="81" t="s">
        <v>328</v>
      </c>
      <c r="E64" s="81" t="s">
        <v>343</v>
      </c>
      <c r="F64" s="280" t="s">
        <v>167</v>
      </c>
      <c r="G64" s="280">
        <v>243</v>
      </c>
      <c r="H64" s="218">
        <v>216</v>
      </c>
      <c r="I64" s="231">
        <f>((H64-G64)/G64)</f>
        <v>-0.1111111111111111</v>
      </c>
      <c r="J64" s="693"/>
      <c r="K64" s="666"/>
      <c r="L64" s="666"/>
      <c r="M64" s="667"/>
      <c r="N64" s="69"/>
      <c r="O64" s="68"/>
      <c r="P64" s="68"/>
    </row>
    <row r="65" spans="1:16" s="70" customFormat="1" ht="69.599999999999994" customHeight="1" x14ac:dyDescent="0.4">
      <c r="A65" s="80"/>
      <c r="B65" s="136"/>
      <c r="C65" s="69"/>
      <c r="D65" s="166" t="s">
        <v>328</v>
      </c>
      <c r="E65" s="214" t="s">
        <v>344</v>
      </c>
      <c r="F65" s="282">
        <v>6611</v>
      </c>
      <c r="G65" s="282">
        <v>7464</v>
      </c>
      <c r="H65" s="215">
        <v>9126</v>
      </c>
      <c r="I65" s="231">
        <f>((H65-G65)/G65)</f>
        <v>0.22266881028938906</v>
      </c>
      <c r="J65" s="148" t="s">
        <v>345</v>
      </c>
      <c r="K65" s="666"/>
      <c r="L65" s="666"/>
      <c r="M65" s="667"/>
      <c r="N65" s="69"/>
      <c r="O65" s="68"/>
      <c r="P65" s="68"/>
    </row>
    <row r="66" spans="1:16" s="70" customFormat="1" ht="30" customHeight="1" x14ac:dyDescent="0.4">
      <c r="A66" s="80"/>
      <c r="B66" s="136"/>
      <c r="C66" s="69"/>
      <c r="D66" s="81" t="s">
        <v>328</v>
      </c>
      <c r="E66" s="82" t="s">
        <v>346</v>
      </c>
      <c r="F66" s="280">
        <v>4960</v>
      </c>
      <c r="G66" s="280">
        <v>5176</v>
      </c>
      <c r="H66" s="218">
        <v>6392</v>
      </c>
      <c r="I66" s="231">
        <f t="shared" si="4"/>
        <v>0.23493044822256567</v>
      </c>
      <c r="J66" s="81"/>
      <c r="K66" s="666"/>
      <c r="L66" s="666"/>
      <c r="M66" s="667"/>
      <c r="N66" s="69"/>
      <c r="O66" s="68"/>
      <c r="P66" s="68"/>
    </row>
    <row r="67" spans="1:16" s="70" customFormat="1" ht="30" customHeight="1" x14ac:dyDescent="0.4">
      <c r="A67" s="80"/>
      <c r="B67" s="136"/>
      <c r="C67" s="69"/>
      <c r="D67" s="81" t="s">
        <v>328</v>
      </c>
      <c r="E67" s="82" t="s">
        <v>347</v>
      </c>
      <c r="F67" s="280">
        <v>1651</v>
      </c>
      <c r="G67" s="280">
        <v>2288</v>
      </c>
      <c r="H67" s="218">
        <v>2734</v>
      </c>
      <c r="I67" s="231">
        <f t="shared" si="4"/>
        <v>0.19493006993006992</v>
      </c>
      <c r="J67" s="81"/>
      <c r="K67" s="666"/>
      <c r="L67" s="666"/>
      <c r="M67" s="667"/>
      <c r="N67" s="69"/>
      <c r="O67" s="68"/>
      <c r="P67" s="68"/>
    </row>
    <row r="68" spans="1:16" s="70" customFormat="1" ht="30" customHeight="1" x14ac:dyDescent="0.4">
      <c r="A68" s="80"/>
      <c r="B68" s="136"/>
      <c r="C68" s="69"/>
      <c r="D68" s="81" t="s">
        <v>328</v>
      </c>
      <c r="E68" s="279" t="s">
        <v>348</v>
      </c>
      <c r="F68" s="280">
        <v>3815</v>
      </c>
      <c r="G68" s="218">
        <v>4345</v>
      </c>
      <c r="H68" s="218">
        <v>4793</v>
      </c>
      <c r="I68" s="231">
        <f t="shared" si="4"/>
        <v>0.10310701956271577</v>
      </c>
      <c r="J68" s="81"/>
      <c r="K68" s="666"/>
      <c r="L68" s="666"/>
      <c r="M68" s="667"/>
      <c r="N68" s="69"/>
      <c r="O68" s="68"/>
      <c r="P68" s="68"/>
    </row>
    <row r="69" spans="1:16" s="70" customFormat="1" ht="30" customHeight="1" x14ac:dyDescent="0.4">
      <c r="A69" s="80"/>
      <c r="B69" s="136"/>
      <c r="C69" s="69"/>
      <c r="D69" s="81" t="s">
        <v>328</v>
      </c>
      <c r="E69" s="82" t="s">
        <v>349</v>
      </c>
      <c r="F69" s="280">
        <v>2547</v>
      </c>
      <c r="G69" s="218">
        <v>2788</v>
      </c>
      <c r="H69" s="218">
        <v>3925</v>
      </c>
      <c r="I69" s="231">
        <f t="shared" si="4"/>
        <v>0.40781922525107606</v>
      </c>
      <c r="J69" s="81"/>
      <c r="K69" s="666"/>
      <c r="L69" s="666"/>
      <c r="M69" s="667"/>
      <c r="N69" s="69"/>
      <c r="O69" s="68"/>
      <c r="P69" s="68"/>
    </row>
    <row r="70" spans="1:16" s="70" customFormat="1" ht="30" customHeight="1" x14ac:dyDescent="0.4">
      <c r="A70" s="80"/>
      <c r="B70" s="136"/>
      <c r="C70" s="69"/>
      <c r="D70" s="81" t="s">
        <v>328</v>
      </c>
      <c r="E70" s="82" t="s">
        <v>350</v>
      </c>
      <c r="F70" s="280">
        <v>249</v>
      </c>
      <c r="G70" s="218">
        <v>331</v>
      </c>
      <c r="H70" s="218">
        <v>408</v>
      </c>
      <c r="I70" s="231">
        <f t="shared" si="4"/>
        <v>0.23262839879154079</v>
      </c>
      <c r="J70" s="81"/>
      <c r="K70" s="666"/>
      <c r="L70" s="666"/>
      <c r="M70" s="667"/>
      <c r="N70" s="69"/>
      <c r="O70" s="68"/>
      <c r="P70" s="68"/>
    </row>
    <row r="71" spans="1:16" s="70" customFormat="1" ht="30" customHeight="1" x14ac:dyDescent="0.4">
      <c r="A71" s="80"/>
      <c r="B71" s="136"/>
      <c r="C71" s="69"/>
      <c r="D71" s="81" t="s">
        <v>328</v>
      </c>
      <c r="E71" s="82" t="s">
        <v>351</v>
      </c>
      <c r="F71" s="280" t="s">
        <v>167</v>
      </c>
      <c r="G71" s="218">
        <v>4540</v>
      </c>
      <c r="H71" s="218">
        <v>5856</v>
      </c>
      <c r="I71" s="231">
        <f t="shared" si="4"/>
        <v>0.28986784140969163</v>
      </c>
      <c r="J71" s="221"/>
      <c r="K71" s="666"/>
      <c r="L71" s="666"/>
      <c r="M71" s="667"/>
      <c r="N71" s="69"/>
      <c r="O71" s="68"/>
      <c r="P71" s="68"/>
    </row>
    <row r="72" spans="1:16" s="70" customFormat="1" ht="30" customHeight="1" x14ac:dyDescent="0.4">
      <c r="A72" s="80"/>
      <c r="B72" s="136"/>
      <c r="C72" s="69"/>
      <c r="D72" s="81" t="s">
        <v>328</v>
      </c>
      <c r="E72" s="82" t="s">
        <v>352</v>
      </c>
      <c r="F72" s="280" t="s">
        <v>167</v>
      </c>
      <c r="G72" s="218">
        <v>491</v>
      </c>
      <c r="H72" s="218">
        <v>639</v>
      </c>
      <c r="I72" s="231">
        <f t="shared" si="4"/>
        <v>0.3014256619144603</v>
      </c>
      <c r="J72" s="81"/>
      <c r="K72" s="666"/>
      <c r="L72" s="666"/>
      <c r="M72" s="667"/>
      <c r="N72" s="69"/>
      <c r="O72" s="68"/>
      <c r="P72" s="68"/>
    </row>
    <row r="73" spans="1:16" s="70" customFormat="1" ht="30" customHeight="1" x14ac:dyDescent="0.4">
      <c r="A73" s="80"/>
      <c r="B73" s="136"/>
      <c r="C73" s="69"/>
      <c r="D73" s="81" t="s">
        <v>328</v>
      </c>
      <c r="E73" s="82" t="s">
        <v>353</v>
      </c>
      <c r="F73" s="280" t="s">
        <v>167</v>
      </c>
      <c r="G73" s="149">
        <v>429</v>
      </c>
      <c r="H73" s="149">
        <v>515</v>
      </c>
      <c r="I73" s="231">
        <f t="shared" si="4"/>
        <v>0.20046620046620048</v>
      </c>
      <c r="J73" s="81"/>
      <c r="K73" s="666"/>
      <c r="L73" s="666"/>
      <c r="M73" s="667"/>
      <c r="N73" s="69"/>
      <c r="O73" s="68"/>
      <c r="P73" s="68"/>
    </row>
    <row r="74" spans="1:16" s="70" customFormat="1" ht="30" customHeight="1" x14ac:dyDescent="0.4">
      <c r="A74" s="80"/>
      <c r="B74" s="136"/>
      <c r="C74" s="69"/>
      <c r="D74" s="81" t="s">
        <v>328</v>
      </c>
      <c r="E74" s="82" t="s">
        <v>354</v>
      </c>
      <c r="F74" s="283" t="s">
        <v>167</v>
      </c>
      <c r="G74" s="284" t="s">
        <v>167</v>
      </c>
      <c r="H74" s="285" t="s">
        <v>167</v>
      </c>
      <c r="I74" s="286" t="s">
        <v>167</v>
      </c>
      <c r="J74" s="81"/>
      <c r="K74" s="666"/>
      <c r="L74" s="666"/>
      <c r="M74" s="667"/>
      <c r="N74" s="69"/>
      <c r="O74" s="68"/>
      <c r="P74" s="68"/>
    </row>
    <row r="75" spans="1:16" s="70" customFormat="1" ht="33" customHeight="1" x14ac:dyDescent="0.4">
      <c r="A75" s="80"/>
      <c r="B75" s="136"/>
      <c r="C75" s="69"/>
      <c r="D75" s="81" t="s">
        <v>328</v>
      </c>
      <c r="E75" s="82" t="s">
        <v>355</v>
      </c>
      <c r="F75" s="283" t="s">
        <v>167</v>
      </c>
      <c r="G75" s="287">
        <v>1027</v>
      </c>
      <c r="H75" s="287">
        <v>1049</v>
      </c>
      <c r="I75" s="220">
        <f t="shared" si="0"/>
        <v>2.1421616358325218E-2</v>
      </c>
      <c r="J75" s="81"/>
      <c r="K75" s="67"/>
      <c r="L75" s="67"/>
      <c r="M75" s="68"/>
      <c r="N75" s="69"/>
      <c r="O75" s="68"/>
      <c r="P75" s="68"/>
    </row>
    <row r="76" spans="1:16" s="70" customFormat="1" ht="30" customHeight="1" x14ac:dyDescent="0.4">
      <c r="A76" s="80"/>
      <c r="B76" s="136"/>
      <c r="C76" s="69"/>
      <c r="D76" s="81" t="s">
        <v>328</v>
      </c>
      <c r="E76" s="82" t="s">
        <v>356</v>
      </c>
      <c r="F76" s="283" t="s">
        <v>167</v>
      </c>
      <c r="G76" s="147">
        <v>791</v>
      </c>
      <c r="H76" s="147">
        <v>850</v>
      </c>
      <c r="I76" s="220">
        <f t="shared" si="0"/>
        <v>7.4589127686472814E-2</v>
      </c>
      <c r="J76" s="81"/>
      <c r="K76" s="666"/>
      <c r="L76" s="67"/>
      <c r="M76" s="667"/>
      <c r="N76" s="69"/>
      <c r="O76" s="68"/>
      <c r="P76" s="68"/>
    </row>
    <row r="77" spans="1:16" s="70" customFormat="1" ht="30" customHeight="1" x14ac:dyDescent="0.4">
      <c r="A77" s="80"/>
      <c r="B77" s="136"/>
      <c r="C77" s="69"/>
      <c r="D77" s="81" t="s">
        <v>328</v>
      </c>
      <c r="E77" s="82" t="s">
        <v>357</v>
      </c>
      <c r="F77" s="173" t="s">
        <v>167</v>
      </c>
      <c r="G77" s="288">
        <v>186</v>
      </c>
      <c r="H77" s="288">
        <v>217</v>
      </c>
      <c r="I77" s="226">
        <f>((H77-G77)/G77)</f>
        <v>0.16666666666666666</v>
      </c>
      <c r="J77" s="81"/>
      <c r="K77" s="666"/>
      <c r="L77" s="67"/>
      <c r="M77" s="667"/>
      <c r="N77" s="69"/>
      <c r="O77" s="68"/>
      <c r="P77" s="68"/>
    </row>
    <row r="78" spans="1:16" s="70" customFormat="1" ht="30" customHeight="1" x14ac:dyDescent="0.4">
      <c r="A78" s="80"/>
      <c r="B78" s="136"/>
      <c r="C78" s="71"/>
      <c r="D78" s="264" t="s">
        <v>358</v>
      </c>
      <c r="E78" s="273"/>
      <c r="F78" s="274"/>
      <c r="G78" s="275"/>
      <c r="H78" s="275"/>
      <c r="I78" s="276"/>
      <c r="J78" s="180"/>
      <c r="K78" s="666"/>
      <c r="L78" s="67"/>
      <c r="M78" s="667"/>
      <c r="N78" s="69"/>
      <c r="O78" s="68"/>
      <c r="P78" s="68"/>
    </row>
    <row r="79" spans="1:16" s="70" customFormat="1" ht="30" customHeight="1" x14ac:dyDescent="0.4">
      <c r="A79" s="80"/>
      <c r="B79" s="136"/>
      <c r="C79" s="69"/>
      <c r="D79" s="703" t="s">
        <v>359</v>
      </c>
      <c r="E79" s="703"/>
      <c r="F79" s="703"/>
      <c r="G79" s="703"/>
      <c r="H79" s="703"/>
      <c r="I79" s="703"/>
      <c r="J79" s="703"/>
      <c r="K79" s="666"/>
      <c r="L79" s="67"/>
      <c r="M79" s="667"/>
      <c r="N79" s="69"/>
      <c r="O79" s="68"/>
      <c r="P79" s="68"/>
    </row>
    <row r="80" spans="1:16" s="70" customFormat="1" ht="30" customHeight="1" x14ac:dyDescent="0.4">
      <c r="A80" s="80"/>
      <c r="B80" s="136"/>
      <c r="C80" s="69"/>
      <c r="D80" s="104" t="s">
        <v>360</v>
      </c>
      <c r="E80" s="290" t="s">
        <v>361</v>
      </c>
      <c r="F80" s="291">
        <v>8.0399999999999991</v>
      </c>
      <c r="G80" s="292">
        <v>4.24</v>
      </c>
      <c r="H80" s="292">
        <v>7.15</v>
      </c>
      <c r="I80" s="226">
        <f>((H80-G80)/G80)</f>
        <v>0.68632075471698117</v>
      </c>
      <c r="J80" s="293"/>
      <c r="K80" s="666"/>
      <c r="L80" s="67"/>
      <c r="M80" s="667"/>
      <c r="N80" s="69"/>
      <c r="O80" s="68"/>
      <c r="P80" s="68"/>
    </row>
    <row r="81" spans="1:16" s="70" customFormat="1" ht="30" customHeight="1" x14ac:dyDescent="0.4">
      <c r="A81" s="80"/>
      <c r="B81" s="136"/>
      <c r="C81" s="69"/>
      <c r="D81" s="251" t="s">
        <v>360</v>
      </c>
      <c r="E81" s="294" t="s">
        <v>362</v>
      </c>
      <c r="F81" s="295">
        <v>6.56</v>
      </c>
      <c r="G81" s="295">
        <v>3.28</v>
      </c>
      <c r="H81" s="565">
        <v>2.29</v>
      </c>
      <c r="I81" s="226">
        <f>((H81-G81)/G81)</f>
        <v>-0.30182926829268286</v>
      </c>
      <c r="J81" s="296"/>
      <c r="K81" s="666"/>
      <c r="L81" s="67"/>
      <c r="M81" s="667"/>
      <c r="N81" s="69"/>
      <c r="O81" s="68"/>
      <c r="P81" s="68"/>
    </row>
    <row r="82" spans="1:16" s="70" customFormat="1" ht="30" customHeight="1" x14ac:dyDescent="0.4">
      <c r="A82" s="80"/>
      <c r="B82" s="136"/>
      <c r="C82" s="69"/>
      <c r="D82" s="297" t="s">
        <v>360</v>
      </c>
      <c r="E82" s="298" t="s">
        <v>363</v>
      </c>
      <c r="F82" s="299">
        <v>5.0599999999999996</v>
      </c>
      <c r="G82" s="299">
        <v>2.76</v>
      </c>
      <c r="H82" s="566">
        <v>2.35</v>
      </c>
      <c r="I82" s="226">
        <f>((H82-G82)/G82)</f>
        <v>-0.14855072463768107</v>
      </c>
      <c r="J82" s="300"/>
      <c r="K82" s="666"/>
      <c r="L82" s="67"/>
      <c r="M82" s="667"/>
      <c r="N82" s="69"/>
      <c r="O82" s="68"/>
      <c r="P82" s="68"/>
    </row>
    <row r="83" spans="1:16" s="70" customFormat="1" ht="30" customHeight="1" x14ac:dyDescent="0.4">
      <c r="A83" s="80"/>
      <c r="B83" s="136"/>
      <c r="C83" s="69"/>
      <c r="D83" s="297" t="s">
        <v>360</v>
      </c>
      <c r="E83" s="298" t="s">
        <v>364</v>
      </c>
      <c r="F83" s="299">
        <v>11.59</v>
      </c>
      <c r="G83" s="299">
        <v>5.16</v>
      </c>
      <c r="H83" s="566">
        <v>18</v>
      </c>
      <c r="I83" s="226">
        <f>((H83-G83)/G83)</f>
        <v>2.4883720930232558</v>
      </c>
      <c r="J83" s="300"/>
      <c r="K83" s="666"/>
      <c r="L83" s="67"/>
      <c r="M83" s="667"/>
      <c r="N83" s="69"/>
      <c r="O83" s="68"/>
      <c r="P83" s="68"/>
    </row>
    <row r="84" spans="1:16" s="70" customFormat="1" ht="30" customHeight="1" x14ac:dyDescent="0.4">
      <c r="A84" s="80"/>
      <c r="B84" s="136"/>
      <c r="C84" s="69"/>
      <c r="D84" s="297" t="s">
        <v>360</v>
      </c>
      <c r="E84" s="298" t="s">
        <v>365</v>
      </c>
      <c r="F84" s="299">
        <v>16.579999999999998</v>
      </c>
      <c r="G84" s="299">
        <v>8.4</v>
      </c>
      <c r="H84" s="566">
        <v>19.5</v>
      </c>
      <c r="I84" s="226">
        <f>((H84-G84)/G84)</f>
        <v>1.3214285714285714</v>
      </c>
      <c r="J84" s="300"/>
      <c r="K84" s="666"/>
      <c r="L84" s="67"/>
      <c r="M84" s="667"/>
      <c r="N84" s="69"/>
      <c r="O84" s="68"/>
      <c r="P84" s="68"/>
    </row>
    <row r="85" spans="1:16" s="70" customFormat="1" ht="30" customHeight="1" x14ac:dyDescent="0.4">
      <c r="A85" s="80"/>
      <c r="B85" s="136"/>
      <c r="C85" s="69"/>
      <c r="D85" s="297" t="s">
        <v>360</v>
      </c>
      <c r="E85" s="298" t="s">
        <v>366</v>
      </c>
      <c r="F85" s="299">
        <v>3.74</v>
      </c>
      <c r="G85" s="299" t="s">
        <v>167</v>
      </c>
      <c r="H85" s="567">
        <v>0.3</v>
      </c>
      <c r="I85" s="301" t="s">
        <v>167</v>
      </c>
      <c r="J85" s="687" t="s">
        <v>367</v>
      </c>
      <c r="K85" s="666"/>
      <c r="L85" s="67"/>
      <c r="M85" s="667"/>
      <c r="N85" s="69"/>
      <c r="O85" s="68"/>
      <c r="P85" s="68"/>
    </row>
    <row r="86" spans="1:16" s="70" customFormat="1" ht="30" customHeight="1" x14ac:dyDescent="0.4">
      <c r="A86" s="80"/>
      <c r="B86" s="136"/>
      <c r="C86" s="69"/>
      <c r="D86" s="297" t="s">
        <v>360</v>
      </c>
      <c r="E86" s="298" t="s">
        <v>368</v>
      </c>
      <c r="F86" s="299">
        <v>4.72</v>
      </c>
      <c r="G86" s="299" t="s">
        <v>167</v>
      </c>
      <c r="H86" s="567">
        <v>0.17</v>
      </c>
      <c r="I86" s="301" t="s">
        <v>167</v>
      </c>
      <c r="J86" s="688"/>
      <c r="K86" s="67"/>
      <c r="L86" s="67"/>
      <c r="M86" s="68"/>
      <c r="N86" s="69"/>
      <c r="O86" s="68"/>
      <c r="P86" s="68"/>
    </row>
    <row r="87" spans="1:16" s="70" customFormat="1" ht="53.4" customHeight="1" x14ac:dyDescent="0.4">
      <c r="A87" s="80"/>
      <c r="B87" s="136"/>
      <c r="C87" s="69"/>
      <c r="D87" s="297" t="s">
        <v>360</v>
      </c>
      <c r="E87" s="298" t="s">
        <v>369</v>
      </c>
      <c r="F87" s="299" t="s">
        <v>167</v>
      </c>
      <c r="G87" s="299" t="s">
        <v>167</v>
      </c>
      <c r="H87" s="567">
        <v>1.17</v>
      </c>
      <c r="I87" s="301" t="s">
        <v>167</v>
      </c>
      <c r="J87" s="694" t="s">
        <v>370</v>
      </c>
      <c r="K87" s="67"/>
      <c r="L87" s="67"/>
      <c r="M87" s="68"/>
      <c r="N87" s="69"/>
      <c r="O87" s="68"/>
      <c r="P87" s="68"/>
    </row>
    <row r="88" spans="1:16" s="70" customFormat="1" ht="55.2" customHeight="1" x14ac:dyDescent="0.4">
      <c r="A88" s="39"/>
      <c r="B88" s="136"/>
      <c r="C88" s="69"/>
      <c r="D88" s="104" t="s">
        <v>360</v>
      </c>
      <c r="E88" s="290" t="s">
        <v>371</v>
      </c>
      <c r="F88" s="302" t="s">
        <v>167</v>
      </c>
      <c r="G88" s="302" t="s">
        <v>167</v>
      </c>
      <c r="H88" s="292">
        <v>1.23</v>
      </c>
      <c r="I88" s="303" t="s">
        <v>167</v>
      </c>
      <c r="J88" s="695"/>
      <c r="K88" s="666"/>
      <c r="L88" s="67"/>
      <c r="M88" s="667"/>
      <c r="N88" s="69"/>
      <c r="O88" s="68"/>
      <c r="P88" s="68"/>
    </row>
    <row r="89" spans="1:16" s="70" customFormat="1" ht="102" customHeight="1" x14ac:dyDescent="0.4">
      <c r="A89" s="39"/>
      <c r="B89" s="136"/>
      <c r="C89" s="680" t="s">
        <v>372</v>
      </c>
      <c r="D89" s="672"/>
      <c r="E89" s="672"/>
      <c r="F89" s="672"/>
      <c r="G89" s="672"/>
      <c r="H89" s="672"/>
      <c r="I89" s="672"/>
      <c r="J89" s="672"/>
      <c r="K89" s="666"/>
      <c r="L89" s="67"/>
      <c r="M89" s="667"/>
      <c r="N89" s="69"/>
      <c r="O89" s="68"/>
      <c r="P89" s="68"/>
    </row>
    <row r="90" spans="1:16" s="70" customFormat="1" ht="30" customHeight="1" x14ac:dyDescent="0.4">
      <c r="A90" s="39"/>
      <c r="B90" s="136"/>
      <c r="C90" s="71"/>
      <c r="D90" s="264" t="s">
        <v>373</v>
      </c>
      <c r="E90" s="273"/>
      <c r="F90" s="274"/>
      <c r="G90" s="275"/>
      <c r="H90" s="275"/>
      <c r="I90" s="276"/>
      <c r="J90" s="180"/>
      <c r="K90" s="666"/>
      <c r="L90" s="67"/>
      <c r="M90" s="667"/>
      <c r="N90" s="69"/>
      <c r="O90" s="68"/>
      <c r="P90" s="68"/>
    </row>
    <row r="91" spans="1:16" s="70" customFormat="1" ht="220.2" customHeight="1" x14ac:dyDescent="0.4">
      <c r="A91" s="39"/>
      <c r="B91" s="136"/>
      <c r="C91" s="69"/>
      <c r="D91" s="81" t="s">
        <v>374</v>
      </c>
      <c r="E91" s="108" t="s">
        <v>375</v>
      </c>
      <c r="F91" s="569">
        <f>31.93/100</f>
        <v>0.31929999999999997</v>
      </c>
      <c r="G91" s="569">
        <f>43.61/100</f>
        <v>0.43609999999999999</v>
      </c>
      <c r="H91" s="569">
        <f>58.5/100</f>
        <v>0.58499999999999996</v>
      </c>
      <c r="I91" s="156" t="s">
        <v>376</v>
      </c>
      <c r="J91" s="309" t="s">
        <v>377</v>
      </c>
      <c r="K91" s="666"/>
      <c r="L91" s="304"/>
      <c r="M91" s="667"/>
      <c r="N91" s="69"/>
      <c r="O91" s="68"/>
      <c r="P91" s="68"/>
    </row>
    <row r="92" spans="1:16" s="70" customFormat="1" ht="43.2" customHeight="1" x14ac:dyDescent="0.4">
      <c r="A92" s="39"/>
      <c r="B92" s="136"/>
      <c r="C92" s="69"/>
      <c r="D92" s="81" t="s">
        <v>374</v>
      </c>
      <c r="E92" s="305" t="s">
        <v>378</v>
      </c>
      <c r="F92" s="97" t="s">
        <v>167</v>
      </c>
      <c r="G92" s="569">
        <f>43.83/100</f>
        <v>0.43829999999999997</v>
      </c>
      <c r="H92" s="570">
        <f>54.98/100</f>
        <v>0.54979999999999996</v>
      </c>
      <c r="I92" s="162" t="s">
        <v>379</v>
      </c>
      <c r="J92" s="81"/>
      <c r="K92" s="666"/>
      <c r="L92" s="67"/>
      <c r="M92" s="667"/>
      <c r="N92" s="69"/>
      <c r="O92" s="68"/>
      <c r="P92" s="68"/>
    </row>
    <row r="93" spans="1:16" s="70" customFormat="1" ht="54" customHeight="1" x14ac:dyDescent="0.4">
      <c r="A93" s="39"/>
      <c r="B93" s="136"/>
      <c r="C93" s="69"/>
      <c r="D93" s="81" t="s">
        <v>374</v>
      </c>
      <c r="E93" s="305" t="s">
        <v>380</v>
      </c>
      <c r="F93" s="97" t="s">
        <v>167</v>
      </c>
      <c r="G93" s="569">
        <f>37.5/100</f>
        <v>0.375</v>
      </c>
      <c r="H93" s="569">
        <f>65.59/100</f>
        <v>0.65590000000000004</v>
      </c>
      <c r="I93" s="162" t="s">
        <v>381</v>
      </c>
      <c r="J93" s="81"/>
      <c r="K93" s="666"/>
      <c r="L93" s="67"/>
      <c r="M93" s="667"/>
      <c r="N93" s="69"/>
      <c r="O93" s="68"/>
      <c r="P93" s="68"/>
    </row>
    <row r="94" spans="1:16" s="70" customFormat="1" ht="55.95" customHeight="1" x14ac:dyDescent="0.4">
      <c r="A94" s="39"/>
      <c r="B94" s="136"/>
      <c r="C94" s="69"/>
      <c r="D94" s="81" t="s">
        <v>374</v>
      </c>
      <c r="E94" s="305" t="s">
        <v>382</v>
      </c>
      <c r="F94" s="196">
        <v>1</v>
      </c>
      <c r="G94" s="326">
        <v>0.55359999999999998</v>
      </c>
      <c r="H94" s="568">
        <f>58.11/100</f>
        <v>0.58109999999999995</v>
      </c>
      <c r="I94" s="194" t="s">
        <v>383</v>
      </c>
      <c r="J94" s="81"/>
      <c r="K94" s="666"/>
      <c r="L94" s="67"/>
      <c r="M94" s="667"/>
      <c r="N94" s="69"/>
      <c r="O94" s="68"/>
      <c r="P94" s="68"/>
    </row>
    <row r="95" spans="1:16" s="70" customFormat="1" ht="52.2" customHeight="1" x14ac:dyDescent="0.4">
      <c r="A95" s="39"/>
      <c r="B95" s="136"/>
      <c r="C95" s="69"/>
      <c r="D95" s="81" t="s">
        <v>374</v>
      </c>
      <c r="E95" s="305" t="s">
        <v>384</v>
      </c>
      <c r="F95" s="326">
        <v>0.81279999999999997</v>
      </c>
      <c r="G95" s="326">
        <v>0.95489999999999997</v>
      </c>
      <c r="H95" s="571">
        <v>0.80969999999999998</v>
      </c>
      <c r="I95" s="162" t="s">
        <v>385</v>
      </c>
      <c r="J95" s="81"/>
      <c r="K95" s="666"/>
      <c r="L95" s="67"/>
      <c r="M95" s="667"/>
      <c r="N95" s="69"/>
      <c r="O95" s="68"/>
      <c r="P95" s="68"/>
    </row>
    <row r="96" spans="1:16" s="70" customFormat="1" ht="53.4" customHeight="1" x14ac:dyDescent="0.4">
      <c r="A96" s="110"/>
      <c r="B96" s="60"/>
      <c r="D96" s="81" t="s">
        <v>374</v>
      </c>
      <c r="E96" s="305" t="s">
        <v>386</v>
      </c>
      <c r="F96" s="326">
        <v>0.4405</v>
      </c>
      <c r="G96" s="326">
        <v>0.85509999999999997</v>
      </c>
      <c r="H96" s="568">
        <v>0.86580000000000001</v>
      </c>
      <c r="I96" s="194" t="s">
        <v>387</v>
      </c>
      <c r="J96" s="81"/>
      <c r="K96" s="661"/>
      <c r="L96" s="112"/>
      <c r="M96" s="664"/>
    </row>
    <row r="97" spans="1:13" s="70" customFormat="1" ht="50.4" customHeight="1" x14ac:dyDescent="0.4">
      <c r="A97" s="110"/>
      <c r="B97" s="60"/>
      <c r="D97" s="81" t="s">
        <v>374</v>
      </c>
      <c r="E97" s="305" t="s">
        <v>388</v>
      </c>
      <c r="F97" s="326">
        <v>0.6482</v>
      </c>
      <c r="G97" s="326">
        <v>0.85219999999999996</v>
      </c>
      <c r="H97" s="572">
        <v>0.4</v>
      </c>
      <c r="I97" s="162" t="s">
        <v>389</v>
      </c>
      <c r="J97" s="81"/>
      <c r="K97" s="661"/>
      <c r="L97" s="112"/>
      <c r="M97" s="664"/>
    </row>
    <row r="98" spans="1:13" s="70" customFormat="1" ht="45.6" customHeight="1" x14ac:dyDescent="0.4">
      <c r="A98" s="110"/>
      <c r="B98" s="60"/>
      <c r="D98" s="81" t="s">
        <v>374</v>
      </c>
      <c r="E98" s="305" t="s">
        <v>390</v>
      </c>
      <c r="F98" s="326">
        <v>0.61529999999999996</v>
      </c>
      <c r="G98" s="326">
        <v>0.82369999999999999</v>
      </c>
      <c r="H98" s="568">
        <v>0.60770000000000002</v>
      </c>
      <c r="I98" s="156" t="s">
        <v>391</v>
      </c>
      <c r="J98" s="81"/>
      <c r="K98" s="661"/>
      <c r="L98" s="112"/>
      <c r="M98" s="664"/>
    </row>
    <row r="99" spans="1:13" s="70" customFormat="1" ht="72" customHeight="1" x14ac:dyDescent="0.4">
      <c r="A99" s="110"/>
      <c r="B99" s="60"/>
      <c r="D99" s="81" t="s">
        <v>374</v>
      </c>
      <c r="E99" s="305" t="s">
        <v>392</v>
      </c>
      <c r="F99" s="308" t="s">
        <v>167</v>
      </c>
      <c r="G99" s="308" t="s">
        <v>167</v>
      </c>
      <c r="H99" s="308" t="s">
        <v>167</v>
      </c>
      <c r="I99" s="157" t="s">
        <v>167</v>
      </c>
      <c r="J99" s="325" t="s">
        <v>393</v>
      </c>
      <c r="K99" s="661"/>
      <c r="L99" s="112"/>
      <c r="M99" s="664"/>
    </row>
    <row r="100" spans="1:13" s="70" customFormat="1" ht="30.6" customHeight="1" x14ac:dyDescent="0.4">
      <c r="A100" s="110"/>
      <c r="B100" s="60"/>
      <c r="C100" s="700" t="s">
        <v>394</v>
      </c>
      <c r="D100" s="700"/>
      <c r="E100" s="700"/>
      <c r="F100" s="700"/>
      <c r="G100" s="700"/>
      <c r="H100" s="700"/>
      <c r="I100" s="700"/>
      <c r="J100" s="700"/>
      <c r="K100" s="112"/>
      <c r="L100" s="112"/>
      <c r="M100" s="664"/>
    </row>
    <row r="101" spans="1:13" s="70" customFormat="1" ht="25.2" customHeight="1" x14ac:dyDescent="0.4">
      <c r="A101" s="110"/>
      <c r="B101" s="60"/>
      <c r="D101" s="251" t="s">
        <v>287</v>
      </c>
      <c r="E101" s="310" t="s">
        <v>288</v>
      </c>
      <c r="F101" s="310">
        <v>23</v>
      </c>
      <c r="G101" s="311">
        <v>25</v>
      </c>
      <c r="H101" s="312">
        <v>41</v>
      </c>
      <c r="I101" s="226">
        <f>((H101-G101)/G101)</f>
        <v>0.64</v>
      </c>
      <c r="J101" s="701" t="s">
        <v>395</v>
      </c>
      <c r="K101" s="112"/>
      <c r="L101" s="112"/>
      <c r="M101" s="664"/>
    </row>
    <row r="102" spans="1:13" s="70" customFormat="1" ht="29.4" customHeight="1" x14ac:dyDescent="0.4">
      <c r="A102" s="110"/>
      <c r="B102" s="60"/>
      <c r="D102" s="297" t="s">
        <v>287</v>
      </c>
      <c r="E102" s="313" t="s">
        <v>396</v>
      </c>
      <c r="F102" s="313">
        <v>2</v>
      </c>
      <c r="G102" s="573">
        <v>2</v>
      </c>
      <c r="H102" s="314">
        <v>3</v>
      </c>
      <c r="I102" s="226">
        <f t="shared" ref="I102:I105" si="5">((H102-G102)/G102)</f>
        <v>0.5</v>
      </c>
      <c r="J102" s="701"/>
      <c r="K102" s="112"/>
      <c r="L102" s="112"/>
      <c r="M102" s="664"/>
    </row>
    <row r="103" spans="1:13" s="70" customFormat="1" ht="28.2" customHeight="1" x14ac:dyDescent="0.4">
      <c r="A103" s="110"/>
      <c r="B103" s="60"/>
      <c r="D103" s="297" t="s">
        <v>287</v>
      </c>
      <c r="E103" s="313" t="s">
        <v>309</v>
      </c>
      <c r="F103" s="314">
        <v>0</v>
      </c>
      <c r="G103" s="315">
        <v>0</v>
      </c>
      <c r="H103" s="314">
        <v>0</v>
      </c>
      <c r="I103" s="226" t="s">
        <v>167</v>
      </c>
      <c r="J103" s="701"/>
      <c r="K103" s="112"/>
      <c r="L103" s="112"/>
    </row>
    <row r="104" spans="1:13" s="70" customFormat="1" ht="30" customHeight="1" x14ac:dyDescent="0.4">
      <c r="A104" s="110"/>
      <c r="B104" s="60"/>
      <c r="D104" s="297" t="s">
        <v>287</v>
      </c>
      <c r="E104" s="313" t="s">
        <v>310</v>
      </c>
      <c r="F104" s="313">
        <v>7</v>
      </c>
      <c r="G104" s="316">
        <v>5</v>
      </c>
      <c r="H104" s="314">
        <v>11</v>
      </c>
      <c r="I104" s="226">
        <f t="shared" si="5"/>
        <v>1.2</v>
      </c>
      <c r="J104" s="701"/>
      <c r="K104" s="112"/>
      <c r="L104" s="661"/>
      <c r="M104" s="664"/>
    </row>
    <row r="105" spans="1:13" s="70" customFormat="1" ht="22.95" customHeight="1" x14ac:dyDescent="0.4">
      <c r="A105" s="110"/>
      <c r="B105" s="60"/>
      <c r="D105" s="297" t="s">
        <v>287</v>
      </c>
      <c r="E105" s="313" t="s">
        <v>311</v>
      </c>
      <c r="F105" s="313">
        <v>18</v>
      </c>
      <c r="G105" s="316">
        <v>22</v>
      </c>
      <c r="H105" s="314">
        <v>33</v>
      </c>
      <c r="I105" s="226">
        <f t="shared" si="5"/>
        <v>0.5</v>
      </c>
      <c r="J105" s="702"/>
      <c r="K105" s="112"/>
      <c r="L105" s="661"/>
      <c r="M105" s="664"/>
    </row>
    <row r="106" spans="1:13" s="70" customFormat="1" ht="48" customHeight="1" x14ac:dyDescent="0.4">
      <c r="A106" s="110"/>
      <c r="B106" s="58"/>
      <c r="D106" s="113"/>
      <c r="E106" s="112"/>
      <c r="F106" s="112"/>
      <c r="H106" s="112"/>
      <c r="I106" s="203"/>
      <c r="J106" s="117"/>
      <c r="K106" s="112"/>
      <c r="L106" s="661"/>
      <c r="M106" s="664"/>
    </row>
    <row r="107" spans="1:13" s="70" customFormat="1" ht="48" customHeight="1" x14ac:dyDescent="0.4">
      <c r="A107" s="110"/>
      <c r="B107" s="58"/>
      <c r="D107" s="113"/>
      <c r="E107" s="112"/>
      <c r="F107" s="112"/>
      <c r="H107" s="112"/>
      <c r="I107" s="203"/>
      <c r="J107" s="117"/>
      <c r="K107" s="112"/>
      <c r="L107" s="661"/>
      <c r="M107" s="664"/>
    </row>
    <row r="108" spans="1:13" s="70" customFormat="1" ht="48" customHeight="1" x14ac:dyDescent="0.4">
      <c r="A108" s="110"/>
      <c r="B108" s="58"/>
      <c r="D108" s="113"/>
      <c r="E108" s="112"/>
      <c r="F108" s="112"/>
      <c r="H108" s="112"/>
      <c r="I108" s="203"/>
      <c r="J108" s="117"/>
      <c r="K108" s="112"/>
      <c r="L108" s="661"/>
      <c r="M108" s="664"/>
    </row>
    <row r="109" spans="1:13" s="70" customFormat="1" ht="48" customHeight="1" x14ac:dyDescent="0.4">
      <c r="A109" s="110"/>
      <c r="B109" s="58"/>
      <c r="D109" s="113"/>
      <c r="E109" s="112"/>
      <c r="F109" s="112"/>
      <c r="H109" s="112"/>
      <c r="I109" s="203"/>
      <c r="J109" s="117"/>
      <c r="K109" s="112"/>
      <c r="L109" s="661"/>
      <c r="M109" s="664"/>
    </row>
    <row r="110" spans="1:13" s="70" customFormat="1" ht="80.25" customHeight="1" x14ac:dyDescent="0.4">
      <c r="A110" s="110"/>
      <c r="B110" s="58"/>
      <c r="D110" s="113"/>
      <c r="E110" s="112"/>
      <c r="F110" s="112"/>
      <c r="H110" s="112"/>
      <c r="I110" s="114"/>
      <c r="J110" s="117"/>
      <c r="K110" s="112"/>
      <c r="L110" s="112"/>
    </row>
    <row r="111" spans="1:13" s="70" customFormat="1" ht="42" customHeight="1" x14ac:dyDescent="0.4">
      <c r="A111" s="110"/>
      <c r="B111" s="58"/>
      <c r="D111" s="113"/>
      <c r="E111" s="112"/>
      <c r="F111" s="112"/>
      <c r="H111" s="112"/>
      <c r="I111" s="203"/>
      <c r="J111" s="117"/>
      <c r="K111" s="661"/>
      <c r="L111" s="112"/>
      <c r="M111" s="664"/>
    </row>
    <row r="112" spans="1:13" s="70" customFormat="1" ht="42" customHeight="1" x14ac:dyDescent="0.4">
      <c r="A112" s="110"/>
      <c r="B112" s="58"/>
      <c r="D112" s="113"/>
      <c r="E112" s="112"/>
      <c r="F112" s="112"/>
      <c r="H112" s="112"/>
      <c r="I112" s="203"/>
      <c r="J112" s="117"/>
      <c r="K112" s="661"/>
      <c r="L112" s="112"/>
      <c r="M112" s="664"/>
    </row>
    <row r="113" spans="1:13" s="70" customFormat="1" ht="42" customHeight="1" x14ac:dyDescent="0.4">
      <c r="A113" s="110"/>
      <c r="B113" s="58"/>
      <c r="D113" s="113"/>
      <c r="E113" s="112"/>
      <c r="F113" s="112"/>
      <c r="H113" s="112"/>
      <c r="I113" s="203"/>
      <c r="J113" s="117"/>
      <c r="K113" s="661"/>
      <c r="L113" s="112"/>
      <c r="M113" s="664"/>
    </row>
    <row r="114" spans="1:13" s="70" customFormat="1" ht="42" customHeight="1" x14ac:dyDescent="0.4">
      <c r="A114" s="110"/>
      <c r="B114" s="58"/>
      <c r="D114" s="113"/>
      <c r="E114" s="112"/>
      <c r="F114" s="112"/>
      <c r="H114" s="112"/>
      <c r="I114" s="203"/>
      <c r="J114" s="117"/>
      <c r="K114" s="661"/>
      <c r="L114" s="112"/>
      <c r="M114" s="664"/>
    </row>
    <row r="115" spans="1:13" s="70" customFormat="1" ht="42" customHeight="1" x14ac:dyDescent="0.4">
      <c r="A115" s="110"/>
      <c r="B115" s="58"/>
      <c r="D115" s="113"/>
      <c r="E115" s="112"/>
      <c r="F115" s="112"/>
      <c r="H115" s="112"/>
      <c r="I115" s="114"/>
      <c r="J115" s="117"/>
      <c r="K115" s="661"/>
      <c r="L115" s="661"/>
      <c r="M115" s="664"/>
    </row>
    <row r="116" spans="1:13" s="70" customFormat="1" ht="42" customHeight="1" x14ac:dyDescent="0.4">
      <c r="A116" s="110"/>
      <c r="B116" s="58"/>
      <c r="D116" s="113"/>
      <c r="E116" s="112"/>
      <c r="F116" s="112"/>
      <c r="H116" s="112"/>
      <c r="I116" s="203"/>
      <c r="J116" s="117"/>
      <c r="K116" s="661"/>
      <c r="L116" s="661"/>
      <c r="M116" s="664"/>
    </row>
    <row r="117" spans="1:13" s="70" customFormat="1" ht="42" customHeight="1" x14ac:dyDescent="0.4">
      <c r="A117" s="110"/>
      <c r="B117" s="58"/>
      <c r="D117" s="113"/>
      <c r="E117" s="112"/>
      <c r="F117" s="112"/>
      <c r="H117" s="112"/>
      <c r="I117" s="114"/>
      <c r="J117" s="117"/>
      <c r="K117" s="661"/>
      <c r="L117" s="661"/>
      <c r="M117" s="664"/>
    </row>
    <row r="118" spans="1:13" s="70" customFormat="1" ht="42" customHeight="1" x14ac:dyDescent="0.4">
      <c r="A118" s="110"/>
      <c r="B118" s="58"/>
      <c r="D118" s="113"/>
      <c r="E118" s="112"/>
      <c r="F118" s="112"/>
      <c r="H118" s="112"/>
      <c r="I118" s="204"/>
      <c r="J118" s="117"/>
      <c r="K118" s="661"/>
      <c r="L118" s="112"/>
      <c r="M118" s="664"/>
    </row>
    <row r="119" spans="1:13" s="70" customFormat="1" ht="42" customHeight="1" x14ac:dyDescent="0.4">
      <c r="A119" s="110"/>
      <c r="B119" s="58"/>
      <c r="D119" s="113"/>
      <c r="E119" s="112"/>
      <c r="F119" s="112"/>
      <c r="H119" s="112"/>
      <c r="I119" s="204"/>
      <c r="J119" s="117"/>
      <c r="K119" s="661"/>
      <c r="L119" s="112"/>
      <c r="M119" s="664"/>
    </row>
    <row r="120" spans="1:13" s="70" customFormat="1" ht="42" customHeight="1" x14ac:dyDescent="0.4">
      <c r="A120" s="110"/>
      <c r="B120" s="58"/>
      <c r="D120" s="113"/>
      <c r="E120" s="112"/>
      <c r="F120" s="112"/>
      <c r="H120" s="112"/>
      <c r="I120" s="204"/>
      <c r="J120" s="117"/>
      <c r="K120" s="661"/>
      <c r="L120" s="112"/>
      <c r="M120" s="664"/>
    </row>
    <row r="121" spans="1:13" s="70" customFormat="1" ht="30" customHeight="1" x14ac:dyDescent="0.4">
      <c r="A121" s="110"/>
      <c r="B121" s="58"/>
      <c r="D121" s="113"/>
      <c r="E121" s="661"/>
      <c r="F121" s="661"/>
      <c r="H121" s="112"/>
      <c r="I121" s="203"/>
      <c r="J121" s="663"/>
      <c r="K121" s="661"/>
      <c r="L121" s="112"/>
      <c r="M121" s="664"/>
    </row>
    <row r="122" spans="1:13" s="70" customFormat="1" ht="30" customHeight="1" x14ac:dyDescent="0.4">
      <c r="A122" s="110"/>
      <c r="B122" s="58"/>
      <c r="D122" s="113"/>
      <c r="E122" s="661"/>
      <c r="F122" s="661"/>
      <c r="H122" s="112"/>
      <c r="I122" s="203"/>
      <c r="J122" s="663"/>
      <c r="K122" s="661"/>
      <c r="L122" s="112"/>
      <c r="M122" s="664"/>
    </row>
    <row r="123" spans="1:13" s="70" customFormat="1" ht="30" customHeight="1" x14ac:dyDescent="0.4">
      <c r="A123" s="110"/>
      <c r="B123" s="58"/>
      <c r="D123" s="113"/>
      <c r="E123" s="661"/>
      <c r="F123" s="661"/>
      <c r="H123" s="112"/>
      <c r="I123" s="203"/>
      <c r="J123" s="663"/>
      <c r="K123" s="661"/>
      <c r="L123" s="112"/>
      <c r="M123" s="664"/>
    </row>
    <row r="124" spans="1:13" s="70" customFormat="1" ht="108.75" customHeight="1" x14ac:dyDescent="0.4">
      <c r="A124" s="110"/>
      <c r="B124" s="58"/>
      <c r="D124" s="113"/>
      <c r="E124" s="661"/>
      <c r="F124" s="661"/>
      <c r="H124" s="205"/>
      <c r="I124" s="203"/>
      <c r="J124" s="663"/>
      <c r="K124" s="661"/>
      <c r="L124" s="112"/>
      <c r="M124" s="664"/>
    </row>
    <row r="125" spans="1:13" s="70" customFormat="1" ht="110.7" customHeight="1" x14ac:dyDescent="0.4">
      <c r="A125" s="110"/>
      <c r="B125" s="58"/>
      <c r="D125" s="113"/>
      <c r="E125" s="661"/>
      <c r="F125" s="661"/>
      <c r="H125" s="112"/>
      <c r="I125" s="203"/>
      <c r="J125" s="663"/>
      <c r="K125" s="661"/>
      <c r="L125" s="112"/>
      <c r="M125" s="664"/>
    </row>
    <row r="126" spans="1:13" s="70" customFormat="1" ht="30" customHeight="1" x14ac:dyDescent="0.4">
      <c r="A126" s="110"/>
      <c r="B126" s="58"/>
      <c r="D126" s="113"/>
      <c r="E126" s="661"/>
      <c r="F126" s="661"/>
      <c r="H126" s="112"/>
      <c r="I126" s="203"/>
      <c r="J126" s="663"/>
      <c r="K126" s="661"/>
      <c r="L126" s="112"/>
      <c r="M126" s="664"/>
    </row>
    <row r="127" spans="1:13" s="70" customFormat="1" ht="42" customHeight="1" x14ac:dyDescent="0.4">
      <c r="A127" s="110"/>
      <c r="B127" s="58"/>
      <c r="D127" s="113"/>
      <c r="E127" s="661"/>
      <c r="F127" s="112"/>
      <c r="H127" s="112"/>
      <c r="I127" s="203"/>
      <c r="J127" s="663"/>
      <c r="K127" s="661"/>
      <c r="L127" s="661"/>
      <c r="M127" s="664"/>
    </row>
    <row r="128" spans="1:13" s="70" customFormat="1" ht="42" customHeight="1" x14ac:dyDescent="0.4">
      <c r="A128" s="110"/>
      <c r="B128" s="58"/>
      <c r="D128" s="113"/>
      <c r="E128" s="661"/>
      <c r="F128" s="112"/>
      <c r="H128" s="112"/>
      <c r="I128" s="203"/>
      <c r="J128" s="663"/>
      <c r="K128" s="661"/>
      <c r="L128" s="661"/>
      <c r="M128" s="664"/>
    </row>
    <row r="129" spans="1:13" s="70" customFormat="1" ht="54" customHeight="1" x14ac:dyDescent="0.4">
      <c r="A129" s="110"/>
      <c r="B129" s="58"/>
      <c r="D129" s="113"/>
      <c r="E129" s="661"/>
      <c r="F129" s="112"/>
      <c r="H129" s="112"/>
      <c r="I129" s="203"/>
      <c r="J129" s="663"/>
      <c r="K129" s="661"/>
      <c r="L129" s="661"/>
      <c r="M129" s="664"/>
    </row>
    <row r="130" spans="1:13" s="70" customFormat="1" ht="54" customHeight="1" x14ac:dyDescent="0.4">
      <c r="A130" s="110"/>
      <c r="B130" s="58"/>
      <c r="D130" s="113"/>
      <c r="E130" s="661"/>
      <c r="F130" s="112"/>
      <c r="H130" s="112"/>
      <c r="I130" s="203"/>
      <c r="J130" s="663"/>
      <c r="K130" s="661"/>
      <c r="L130" s="661"/>
      <c r="M130" s="664"/>
    </row>
    <row r="131" spans="1:13" s="70" customFormat="1" ht="54" customHeight="1" x14ac:dyDescent="0.4">
      <c r="A131" s="110"/>
      <c r="B131" s="58"/>
      <c r="D131" s="113"/>
      <c r="E131" s="661"/>
      <c r="F131" s="112"/>
      <c r="H131" s="112"/>
      <c r="I131" s="203"/>
      <c r="J131" s="663"/>
      <c r="K131" s="661"/>
      <c r="L131" s="661"/>
      <c r="M131" s="664"/>
    </row>
    <row r="132" spans="1:13" s="70" customFormat="1" ht="54" customHeight="1" x14ac:dyDescent="0.4">
      <c r="A132" s="110"/>
      <c r="B132" s="58"/>
      <c r="D132" s="113"/>
      <c r="E132" s="661"/>
      <c r="F132" s="112"/>
      <c r="H132" s="112"/>
      <c r="I132" s="203"/>
      <c r="J132" s="663"/>
      <c r="K132" s="661"/>
      <c r="L132" s="661"/>
      <c r="M132" s="664"/>
    </row>
    <row r="133" spans="1:13" s="70" customFormat="1" ht="30" customHeight="1" x14ac:dyDescent="0.4">
      <c r="A133" s="110"/>
      <c r="B133" s="58"/>
      <c r="D133" s="113"/>
      <c r="E133" s="661"/>
      <c r="F133" s="112"/>
      <c r="H133" s="112"/>
      <c r="I133" s="114"/>
      <c r="J133" s="663"/>
      <c r="K133" s="661"/>
      <c r="L133" s="112"/>
      <c r="M133" s="664"/>
    </row>
    <row r="134" spans="1:13" s="70" customFormat="1" ht="30" customHeight="1" x14ac:dyDescent="0.4">
      <c r="A134" s="110"/>
      <c r="B134" s="58"/>
      <c r="D134" s="113"/>
      <c r="E134" s="661"/>
      <c r="F134" s="112"/>
      <c r="H134" s="112"/>
      <c r="I134" s="114"/>
      <c r="J134" s="663"/>
      <c r="K134" s="661"/>
      <c r="L134" s="112"/>
      <c r="M134" s="664"/>
    </row>
    <row r="135" spans="1:13" s="70" customFormat="1" ht="30" customHeight="1" x14ac:dyDescent="0.4">
      <c r="A135" s="110"/>
      <c r="B135" s="58"/>
      <c r="D135" s="113"/>
      <c r="E135" s="661"/>
      <c r="F135" s="112"/>
      <c r="H135" s="112"/>
      <c r="I135" s="115"/>
      <c r="J135" s="663"/>
      <c r="K135" s="661"/>
      <c r="L135" s="112"/>
      <c r="M135" s="664"/>
    </row>
    <row r="136" spans="1:13" s="70" customFormat="1" ht="30" customHeight="1" x14ac:dyDescent="0.4">
      <c r="A136" s="110"/>
      <c r="B136" s="58"/>
      <c r="D136" s="113"/>
      <c r="E136" s="661"/>
      <c r="F136" s="112"/>
      <c r="H136" s="112"/>
      <c r="I136" s="115"/>
      <c r="J136" s="663"/>
      <c r="K136" s="661"/>
      <c r="L136" s="112"/>
      <c r="M136" s="664"/>
    </row>
    <row r="137" spans="1:13" s="70" customFormat="1" ht="30" customHeight="1" x14ac:dyDescent="0.4">
      <c r="A137" s="110"/>
      <c r="B137" s="58"/>
      <c r="D137" s="665"/>
      <c r="E137" s="661"/>
      <c r="F137" s="112"/>
      <c r="H137" s="112"/>
      <c r="I137" s="204"/>
      <c r="J137" s="663"/>
      <c r="K137" s="661"/>
      <c r="L137" s="661"/>
      <c r="M137" s="664"/>
    </row>
    <row r="138" spans="1:13" s="70" customFormat="1" ht="30" customHeight="1" x14ac:dyDescent="0.4">
      <c r="A138" s="110"/>
      <c r="B138" s="58"/>
      <c r="D138" s="665"/>
      <c r="E138" s="661"/>
      <c r="F138" s="112"/>
      <c r="H138" s="112"/>
      <c r="I138" s="204"/>
      <c r="J138" s="663"/>
      <c r="K138" s="661"/>
      <c r="L138" s="661"/>
      <c r="M138" s="664"/>
    </row>
    <row r="139" spans="1:13" s="70" customFormat="1" ht="30" customHeight="1" x14ac:dyDescent="0.4">
      <c r="A139" s="110"/>
      <c r="B139" s="58"/>
      <c r="D139" s="665"/>
      <c r="E139" s="661"/>
      <c r="F139" s="112"/>
      <c r="H139" s="112"/>
      <c r="I139" s="204"/>
      <c r="J139" s="663"/>
      <c r="K139" s="661"/>
      <c r="L139" s="661"/>
      <c r="M139" s="664"/>
    </row>
    <row r="140" spans="1:13" s="70" customFormat="1" ht="30" customHeight="1" x14ac:dyDescent="0.4">
      <c r="A140" s="110"/>
      <c r="B140" s="58"/>
      <c r="D140" s="665"/>
      <c r="E140" s="661"/>
      <c r="F140" s="112"/>
      <c r="H140" s="112"/>
      <c r="I140" s="204"/>
      <c r="J140" s="663"/>
      <c r="K140" s="661"/>
      <c r="L140" s="661"/>
      <c r="M140" s="664"/>
    </row>
    <row r="141" spans="1:13" s="70" customFormat="1" ht="30" customHeight="1" x14ac:dyDescent="0.4">
      <c r="A141" s="110"/>
      <c r="B141" s="58"/>
      <c r="D141" s="665"/>
      <c r="E141" s="661"/>
      <c r="F141" s="112"/>
      <c r="H141" s="112"/>
      <c r="I141" s="204"/>
      <c r="J141" s="663"/>
      <c r="K141" s="661"/>
      <c r="L141" s="661"/>
      <c r="M141" s="664"/>
    </row>
    <row r="142" spans="1:13" s="70" customFormat="1" ht="30" customHeight="1" x14ac:dyDescent="0.4">
      <c r="A142" s="110"/>
      <c r="B142" s="58"/>
      <c r="D142" s="665"/>
      <c r="E142" s="661"/>
      <c r="F142" s="112"/>
      <c r="H142" s="112"/>
      <c r="I142" s="204"/>
      <c r="J142" s="663"/>
      <c r="K142" s="661"/>
      <c r="L142" s="661"/>
      <c r="M142" s="664"/>
    </row>
    <row r="143" spans="1:13" s="70" customFormat="1" ht="75" customHeight="1" x14ac:dyDescent="0.4">
      <c r="A143" s="110"/>
      <c r="B143" s="58"/>
      <c r="D143" s="665"/>
      <c r="E143" s="661"/>
      <c r="F143" s="661"/>
      <c r="H143" s="112"/>
      <c r="I143" s="114"/>
      <c r="J143" s="663"/>
      <c r="K143" s="661"/>
      <c r="L143" s="112"/>
      <c r="M143" s="664"/>
    </row>
    <row r="144" spans="1:13" s="70" customFormat="1" ht="60" customHeight="1" x14ac:dyDescent="0.4">
      <c r="A144" s="110"/>
      <c r="B144" s="58"/>
      <c r="D144" s="665"/>
      <c r="E144" s="661"/>
      <c r="F144" s="661"/>
      <c r="H144" s="112"/>
      <c r="I144" s="114"/>
      <c r="J144" s="663"/>
      <c r="K144" s="661"/>
      <c r="L144" s="112"/>
      <c r="M144" s="664"/>
    </row>
    <row r="145" spans="1:13" s="70" customFormat="1" ht="72.75" customHeight="1" x14ac:dyDescent="0.4">
      <c r="A145" s="110"/>
      <c r="B145" s="58"/>
      <c r="D145" s="665"/>
      <c r="E145" s="661"/>
      <c r="F145" s="661"/>
      <c r="H145" s="112"/>
      <c r="I145" s="114"/>
      <c r="J145" s="663"/>
      <c r="K145" s="661"/>
      <c r="L145" s="112"/>
      <c r="M145" s="664"/>
    </row>
    <row r="146" spans="1:13" s="70" customFormat="1" ht="75" customHeight="1" x14ac:dyDescent="0.4">
      <c r="A146" s="110"/>
      <c r="B146" s="58"/>
      <c r="D146" s="665"/>
      <c r="E146" s="661"/>
      <c r="F146" s="661"/>
      <c r="H146" s="112"/>
      <c r="I146" s="114"/>
      <c r="J146" s="663"/>
      <c r="K146" s="661"/>
      <c r="L146" s="112"/>
      <c r="M146" s="664"/>
    </row>
    <row r="147" spans="1:13" s="70" customFormat="1" ht="42" customHeight="1" x14ac:dyDescent="0.4">
      <c r="A147" s="110"/>
      <c r="B147" s="58"/>
      <c r="D147" s="665"/>
      <c r="E147" s="661"/>
      <c r="F147" s="661"/>
      <c r="H147" s="112"/>
      <c r="I147" s="114"/>
      <c r="J147" s="663"/>
      <c r="K147" s="661"/>
      <c r="L147" s="112"/>
      <c r="M147" s="664"/>
    </row>
    <row r="148" spans="1:13" s="70" customFormat="1" ht="75" customHeight="1" x14ac:dyDescent="0.4">
      <c r="A148" s="110"/>
      <c r="B148" s="58"/>
      <c r="D148" s="665"/>
      <c r="E148" s="661"/>
      <c r="F148" s="661"/>
      <c r="H148" s="112"/>
      <c r="I148" s="114"/>
      <c r="J148" s="663"/>
      <c r="K148" s="661"/>
      <c r="L148" s="112"/>
      <c r="M148" s="664"/>
    </row>
    <row r="149" spans="1:13" s="70" customFormat="1" ht="42" customHeight="1" x14ac:dyDescent="0.4">
      <c r="A149" s="110"/>
      <c r="B149" s="58"/>
      <c r="D149" s="665"/>
      <c r="E149" s="661"/>
      <c r="F149" s="661"/>
      <c r="H149" s="112"/>
      <c r="I149" s="114"/>
      <c r="J149" s="663"/>
      <c r="K149" s="661"/>
      <c r="L149" s="112"/>
      <c r="M149" s="664"/>
    </row>
    <row r="150" spans="1:13" s="70" customFormat="1" ht="30" customHeight="1" x14ac:dyDescent="0.4">
      <c r="A150" s="110"/>
      <c r="B150" s="58"/>
      <c r="D150" s="665"/>
      <c r="E150" s="661"/>
      <c r="F150" s="661"/>
      <c r="H150" s="112"/>
      <c r="I150" s="114"/>
      <c r="J150" s="663"/>
      <c r="K150" s="661"/>
      <c r="L150" s="112"/>
      <c r="M150" s="664"/>
    </row>
    <row r="151" spans="1:13" s="70" customFormat="1" ht="30" customHeight="1" x14ac:dyDescent="0.4">
      <c r="A151" s="110"/>
      <c r="B151" s="58"/>
      <c r="D151" s="665"/>
      <c r="E151" s="661"/>
      <c r="F151" s="661"/>
      <c r="H151" s="112"/>
      <c r="I151" s="114"/>
      <c r="J151" s="663"/>
      <c r="K151" s="661"/>
      <c r="L151" s="112"/>
      <c r="M151" s="664"/>
    </row>
    <row r="152" spans="1:13" s="70" customFormat="1" ht="60.75" customHeight="1" x14ac:dyDescent="0.4">
      <c r="A152" s="110"/>
      <c r="B152" s="58"/>
      <c r="D152" s="665"/>
      <c r="E152" s="661"/>
      <c r="F152" s="112"/>
      <c r="H152" s="112"/>
      <c r="I152" s="204"/>
      <c r="J152" s="663"/>
      <c r="K152" s="661"/>
      <c r="L152" s="661"/>
      <c r="M152" s="664"/>
    </row>
    <row r="153" spans="1:13" s="70" customFormat="1" ht="60.75" customHeight="1" x14ac:dyDescent="0.4">
      <c r="A153" s="110"/>
      <c r="B153" s="58"/>
      <c r="D153" s="665"/>
      <c r="E153" s="661"/>
      <c r="F153" s="112"/>
      <c r="H153" s="112"/>
      <c r="I153" s="114"/>
      <c r="J153" s="663"/>
      <c r="K153" s="661"/>
      <c r="L153" s="661"/>
      <c r="M153" s="664"/>
    </row>
    <row r="154" spans="1:13" s="70" customFormat="1" ht="60.75" customHeight="1" x14ac:dyDescent="0.4">
      <c r="A154" s="110"/>
      <c r="B154" s="58"/>
      <c r="D154" s="665"/>
      <c r="E154" s="661"/>
      <c r="F154" s="112"/>
      <c r="H154" s="112"/>
      <c r="I154" s="114"/>
      <c r="J154" s="663"/>
      <c r="K154" s="661"/>
      <c r="L154" s="661"/>
      <c r="M154" s="664"/>
    </row>
    <row r="155" spans="1:13" s="70" customFormat="1" ht="42" customHeight="1" x14ac:dyDescent="0.4">
      <c r="A155" s="110"/>
      <c r="B155" s="58"/>
      <c r="D155" s="665"/>
      <c r="E155" s="661"/>
      <c r="F155" s="661"/>
      <c r="H155" s="112"/>
      <c r="I155" s="114"/>
      <c r="J155" s="663"/>
      <c r="K155" s="661"/>
      <c r="L155" s="112"/>
      <c r="M155" s="664"/>
    </row>
    <row r="156" spans="1:13" s="70" customFormat="1" ht="42" customHeight="1" x14ac:dyDescent="0.4">
      <c r="A156" s="110"/>
      <c r="B156" s="58"/>
      <c r="D156" s="665"/>
      <c r="E156" s="661"/>
      <c r="F156" s="661"/>
      <c r="H156" s="112"/>
      <c r="I156" s="114"/>
      <c r="J156" s="663"/>
      <c r="K156" s="661"/>
      <c r="L156" s="112"/>
      <c r="M156" s="664"/>
    </row>
    <row r="157" spans="1:13" s="70" customFormat="1" ht="42" customHeight="1" x14ac:dyDescent="0.4">
      <c r="A157" s="110"/>
      <c r="B157" s="58"/>
      <c r="D157" s="665"/>
      <c r="E157" s="661"/>
      <c r="F157" s="661"/>
      <c r="H157" s="112"/>
      <c r="I157" s="114"/>
      <c r="J157" s="663"/>
      <c r="K157" s="661"/>
      <c r="L157" s="112"/>
      <c r="M157" s="664"/>
    </row>
    <row r="158" spans="1:13" s="70" customFormat="1" ht="152.69999999999999" customHeight="1" x14ac:dyDescent="0.4">
      <c r="A158" s="110"/>
      <c r="B158" s="58"/>
      <c r="D158" s="665"/>
      <c r="E158" s="661"/>
      <c r="F158" s="661"/>
      <c r="H158" s="112"/>
      <c r="I158" s="114"/>
      <c r="J158" s="663"/>
      <c r="K158" s="661"/>
      <c r="L158" s="112"/>
      <c r="M158" s="664"/>
    </row>
    <row r="159" spans="1:13" s="70" customFormat="1" ht="30" customHeight="1" x14ac:dyDescent="0.4">
      <c r="A159" s="110"/>
      <c r="B159" s="58"/>
      <c r="D159" s="665"/>
      <c r="E159" s="661"/>
      <c r="F159" s="661"/>
      <c r="H159" s="112"/>
      <c r="I159" s="114"/>
      <c r="J159" s="663"/>
      <c r="K159" s="661"/>
      <c r="L159" s="112"/>
      <c r="M159" s="664"/>
    </row>
    <row r="160" spans="1:13" s="70" customFormat="1" ht="30" customHeight="1" x14ac:dyDescent="0.4">
      <c r="A160" s="110"/>
      <c r="B160" s="58"/>
      <c r="D160" s="665"/>
      <c r="E160" s="661"/>
      <c r="F160" s="661"/>
      <c r="H160" s="112"/>
      <c r="I160" s="114"/>
      <c r="J160" s="663"/>
      <c r="K160" s="661"/>
      <c r="L160" s="112"/>
      <c r="M160" s="664"/>
    </row>
    <row r="161" spans="1:13" s="70" customFormat="1" ht="30" customHeight="1" x14ac:dyDescent="0.4">
      <c r="A161" s="110"/>
      <c r="B161" s="58"/>
      <c r="D161" s="665"/>
      <c r="E161" s="661"/>
      <c r="F161" s="661"/>
      <c r="H161" s="112"/>
      <c r="I161" s="206"/>
      <c r="J161" s="663"/>
      <c r="K161" s="661"/>
      <c r="L161" s="112"/>
      <c r="M161" s="664"/>
    </row>
    <row r="162" spans="1:13" s="70" customFormat="1" ht="30" customHeight="1" x14ac:dyDescent="0.4">
      <c r="A162" s="110"/>
      <c r="B162" s="58"/>
      <c r="D162" s="665"/>
      <c r="E162" s="661"/>
      <c r="F162" s="661"/>
      <c r="H162" s="112"/>
      <c r="I162" s="206"/>
      <c r="J162" s="663"/>
      <c r="K162" s="661"/>
      <c r="L162" s="112"/>
      <c r="M162" s="664"/>
    </row>
    <row r="163" spans="1:13" s="70" customFormat="1" ht="46.5" customHeight="1" x14ac:dyDescent="0.4">
      <c r="A163" s="110"/>
      <c r="B163" s="58"/>
      <c r="D163" s="665"/>
      <c r="E163" s="661"/>
      <c r="F163" s="661"/>
      <c r="H163" s="112"/>
      <c r="I163" s="206"/>
      <c r="J163" s="663"/>
      <c r="K163" s="661"/>
      <c r="L163" s="112"/>
      <c r="M163" s="664"/>
    </row>
    <row r="164" spans="1:13" s="70" customFormat="1" ht="56.25" customHeight="1" x14ac:dyDescent="0.4">
      <c r="A164" s="110"/>
      <c r="B164" s="58"/>
      <c r="D164" s="665"/>
      <c r="E164" s="661"/>
      <c r="F164" s="112"/>
      <c r="H164" s="112"/>
      <c r="I164" s="114"/>
      <c r="J164" s="663"/>
      <c r="K164" s="661"/>
      <c r="L164" s="112"/>
      <c r="M164" s="664"/>
    </row>
    <row r="165" spans="1:13" s="70" customFormat="1" ht="60" customHeight="1" x14ac:dyDescent="0.4">
      <c r="A165" s="110"/>
      <c r="B165" s="58"/>
      <c r="D165" s="665"/>
      <c r="E165" s="661"/>
      <c r="F165" s="112"/>
      <c r="H165" s="112"/>
      <c r="I165" s="114"/>
      <c r="J165" s="663"/>
      <c r="K165" s="661"/>
      <c r="L165" s="112"/>
      <c r="M165" s="664"/>
    </row>
    <row r="166" spans="1:13" s="70" customFormat="1" ht="60" customHeight="1" x14ac:dyDescent="0.4">
      <c r="A166" s="110"/>
      <c r="B166" s="58"/>
      <c r="D166" s="665"/>
      <c r="E166" s="661"/>
      <c r="F166" s="112"/>
      <c r="H166" s="112"/>
      <c r="I166" s="114"/>
      <c r="J166" s="663"/>
      <c r="K166" s="661"/>
      <c r="L166" s="112"/>
      <c r="M166" s="664"/>
    </row>
    <row r="167" spans="1:13" s="70" customFormat="1" ht="60" customHeight="1" x14ac:dyDescent="0.4">
      <c r="A167" s="110"/>
      <c r="B167" s="58"/>
      <c r="D167" s="665"/>
      <c r="E167" s="661"/>
      <c r="F167" s="112"/>
      <c r="H167" s="112"/>
      <c r="I167" s="207"/>
      <c r="J167" s="663"/>
      <c r="K167" s="661"/>
      <c r="L167" s="112"/>
      <c r="M167" s="664"/>
    </row>
    <row r="168" spans="1:13" s="70" customFormat="1" ht="30" customHeight="1" x14ac:dyDescent="0.4">
      <c r="A168" s="110"/>
      <c r="B168" s="58"/>
      <c r="D168" s="665"/>
      <c r="E168" s="661"/>
      <c r="F168" s="661"/>
      <c r="H168" s="112"/>
      <c r="I168" s="114"/>
      <c r="J168" s="663"/>
      <c r="K168" s="661"/>
      <c r="L168" s="112"/>
      <c r="M168" s="664"/>
    </row>
    <row r="169" spans="1:13" s="70" customFormat="1" ht="30" customHeight="1" x14ac:dyDescent="0.4">
      <c r="A169" s="110"/>
      <c r="B169" s="58"/>
      <c r="D169" s="665"/>
      <c r="E169" s="661"/>
      <c r="F169" s="661"/>
      <c r="H169" s="112"/>
      <c r="I169" s="114"/>
      <c r="J169" s="663"/>
      <c r="K169" s="661"/>
      <c r="L169" s="112"/>
      <c r="M169" s="664"/>
    </row>
    <row r="170" spans="1:13" s="70" customFormat="1" ht="30" customHeight="1" x14ac:dyDescent="0.4">
      <c r="A170" s="110"/>
      <c r="B170" s="58"/>
      <c r="D170" s="665"/>
      <c r="E170" s="661"/>
      <c r="F170" s="661"/>
      <c r="H170" s="112"/>
      <c r="I170" s="114"/>
      <c r="J170" s="663"/>
      <c r="K170" s="661"/>
      <c r="L170" s="112"/>
      <c r="M170" s="664"/>
    </row>
    <row r="171" spans="1:13" s="70" customFormat="1" ht="146.69999999999999" customHeight="1" x14ac:dyDescent="0.4">
      <c r="A171" s="110"/>
      <c r="B171" s="58"/>
      <c r="D171" s="665"/>
      <c r="E171" s="661"/>
      <c r="F171" s="112"/>
      <c r="H171" s="112"/>
      <c r="I171" s="114"/>
      <c r="J171" s="663"/>
      <c r="K171" s="661"/>
      <c r="L171" s="112"/>
      <c r="M171" s="664"/>
    </row>
    <row r="172" spans="1:13" s="70" customFormat="1" ht="30" customHeight="1" x14ac:dyDescent="0.4">
      <c r="A172" s="110"/>
      <c r="B172" s="58"/>
      <c r="D172" s="665"/>
      <c r="E172" s="661"/>
      <c r="F172" s="661"/>
      <c r="H172" s="112"/>
      <c r="I172" s="207"/>
      <c r="J172" s="663"/>
      <c r="K172" s="661"/>
      <c r="L172" s="112"/>
      <c r="M172" s="664"/>
    </row>
    <row r="173" spans="1:13" s="70" customFormat="1" ht="30" customHeight="1" x14ac:dyDescent="0.4">
      <c r="A173" s="110"/>
      <c r="B173" s="58"/>
      <c r="D173" s="665"/>
      <c r="E173" s="661"/>
      <c r="F173" s="661"/>
      <c r="H173" s="112"/>
      <c r="I173" s="207"/>
      <c r="J173" s="663"/>
      <c r="K173" s="661"/>
      <c r="L173" s="112"/>
      <c r="M173" s="664"/>
    </row>
    <row r="174" spans="1:13" s="70" customFormat="1" ht="30" customHeight="1" x14ac:dyDescent="0.4">
      <c r="A174" s="110"/>
      <c r="B174" s="58"/>
      <c r="D174" s="665"/>
      <c r="E174" s="661"/>
      <c r="F174" s="661"/>
      <c r="H174" s="112"/>
      <c r="I174" s="207"/>
      <c r="J174" s="663"/>
      <c r="K174" s="661"/>
      <c r="L174" s="112"/>
      <c r="M174" s="664"/>
    </row>
    <row r="175" spans="1:13" s="70" customFormat="1" ht="42" customHeight="1" x14ac:dyDescent="0.4">
      <c r="A175" s="110"/>
      <c r="B175" s="58"/>
      <c r="D175" s="665"/>
      <c r="E175" s="661"/>
      <c r="F175" s="661"/>
      <c r="H175" s="112"/>
      <c r="I175" s="206"/>
      <c r="J175" s="663"/>
      <c r="K175" s="661"/>
      <c r="L175" s="112"/>
      <c r="M175" s="664"/>
    </row>
    <row r="176" spans="1:13" s="70" customFormat="1" ht="42" customHeight="1" x14ac:dyDescent="0.4">
      <c r="A176" s="110"/>
      <c r="B176" s="58"/>
      <c r="D176" s="665"/>
      <c r="E176" s="661"/>
      <c r="F176" s="661"/>
      <c r="H176" s="112"/>
      <c r="I176" s="114"/>
      <c r="J176" s="663"/>
      <c r="K176" s="661"/>
      <c r="L176" s="112"/>
      <c r="M176" s="664"/>
    </row>
    <row r="177" spans="1:24" s="70" customFormat="1" ht="42" customHeight="1" x14ac:dyDescent="0.4">
      <c r="A177" s="110"/>
      <c r="B177" s="58"/>
      <c r="D177" s="665"/>
      <c r="E177" s="661"/>
      <c r="F177" s="661"/>
      <c r="H177" s="112"/>
      <c r="I177" s="114"/>
      <c r="J177" s="663"/>
      <c r="K177" s="661"/>
      <c r="L177" s="112"/>
      <c r="M177" s="664"/>
    </row>
    <row r="178" spans="1:24" s="70" customFormat="1" ht="30" customHeight="1" x14ac:dyDescent="0.4">
      <c r="A178" s="110"/>
      <c r="B178" s="58"/>
      <c r="D178" s="665"/>
      <c r="E178" s="661"/>
      <c r="F178" s="112"/>
      <c r="H178" s="112"/>
      <c r="I178" s="114"/>
      <c r="J178" s="663"/>
      <c r="K178" s="661"/>
      <c r="L178" s="661"/>
      <c r="M178" s="664"/>
    </row>
    <row r="179" spans="1:24" s="70" customFormat="1" ht="30" customHeight="1" x14ac:dyDescent="0.4">
      <c r="A179" s="110"/>
      <c r="B179" s="58"/>
      <c r="D179" s="665"/>
      <c r="E179" s="661"/>
      <c r="F179" s="112"/>
      <c r="H179" s="112"/>
      <c r="I179" s="114"/>
      <c r="J179" s="663"/>
      <c r="K179" s="661"/>
      <c r="L179" s="661"/>
      <c r="M179" s="664"/>
    </row>
    <row r="180" spans="1:24" s="70" customFormat="1" ht="30" customHeight="1" x14ac:dyDescent="0.4">
      <c r="A180" s="110"/>
      <c r="B180" s="58"/>
      <c r="D180" s="665"/>
      <c r="E180" s="661"/>
      <c r="F180" s="112"/>
      <c r="H180" s="112"/>
      <c r="I180" s="206"/>
      <c r="J180" s="663"/>
      <c r="K180" s="661"/>
      <c r="L180" s="661"/>
      <c r="M180" s="664"/>
    </row>
    <row r="181" spans="1:24" s="70" customFormat="1" ht="103.95" customHeight="1" x14ac:dyDescent="0.4">
      <c r="A181" s="110"/>
      <c r="B181" s="58"/>
      <c r="D181" s="665"/>
      <c r="E181" s="661"/>
      <c r="F181" s="661"/>
      <c r="H181" s="112"/>
      <c r="I181" s="114"/>
      <c r="J181" s="663"/>
      <c r="K181" s="661"/>
      <c r="L181" s="112"/>
      <c r="M181" s="664"/>
    </row>
    <row r="182" spans="1:24" s="70" customFormat="1" ht="70.2" customHeight="1" x14ac:dyDescent="0.4">
      <c r="A182" s="110"/>
      <c r="B182" s="58"/>
      <c r="D182" s="665"/>
      <c r="E182" s="661"/>
      <c r="F182" s="661"/>
      <c r="H182" s="112"/>
      <c r="I182" s="114"/>
      <c r="J182" s="663"/>
      <c r="K182" s="661"/>
      <c r="L182" s="112"/>
      <c r="M182" s="664"/>
    </row>
    <row r="183" spans="1:24" s="70" customFormat="1" ht="56.25" customHeight="1" x14ac:dyDescent="0.4">
      <c r="A183" s="110"/>
      <c r="B183" s="58"/>
      <c r="D183" s="665"/>
      <c r="E183" s="661"/>
      <c r="F183" s="661"/>
      <c r="H183" s="112"/>
      <c r="I183" s="114"/>
      <c r="J183" s="663"/>
      <c r="K183" s="661"/>
      <c r="L183" s="112"/>
      <c r="M183" s="664"/>
    </row>
    <row r="184" spans="1:24" s="70" customFormat="1" ht="56.25" customHeight="1" x14ac:dyDescent="0.4">
      <c r="A184" s="110"/>
      <c r="B184" s="58"/>
      <c r="D184" s="665"/>
      <c r="E184" s="661"/>
      <c r="F184" s="661"/>
      <c r="H184" s="112"/>
      <c r="I184" s="114"/>
      <c r="J184" s="663"/>
      <c r="K184" s="661"/>
      <c r="L184" s="112"/>
      <c r="M184" s="664"/>
    </row>
    <row r="185" spans="1:24" s="70" customFormat="1" ht="56.25" customHeight="1" x14ac:dyDescent="0.4">
      <c r="A185" s="110"/>
      <c r="B185" s="58"/>
      <c r="D185" s="665"/>
      <c r="E185" s="661"/>
      <c r="F185" s="661"/>
      <c r="H185" s="112"/>
      <c r="I185" s="114"/>
      <c r="J185" s="663"/>
      <c r="K185" s="661"/>
      <c r="L185" s="112"/>
      <c r="M185" s="664"/>
    </row>
    <row r="186" spans="1:24" s="70" customFormat="1" ht="56.25" customHeight="1" x14ac:dyDescent="0.4">
      <c r="A186" s="110"/>
      <c r="B186" s="58"/>
      <c r="D186" s="665"/>
      <c r="E186" s="661"/>
      <c r="F186" s="661"/>
      <c r="H186" s="112"/>
      <c r="I186" s="114"/>
      <c r="J186" s="663"/>
      <c r="K186" s="661"/>
      <c r="L186" s="112"/>
      <c r="M186" s="664"/>
    </row>
    <row r="187" spans="1:24" s="70" customFormat="1" ht="14.25" customHeight="1" x14ac:dyDescent="0.4">
      <c r="A187" s="110"/>
      <c r="B187" s="58"/>
      <c r="D187" s="113"/>
      <c r="E187" s="112"/>
      <c r="I187" s="115"/>
    </row>
    <row r="188" spans="1:24" s="55" customFormat="1" ht="15" hidden="1" customHeight="1" x14ac:dyDescent="0.4">
      <c r="A188" s="110"/>
      <c r="B188" s="58"/>
      <c r="D188" s="113"/>
      <c r="E188" s="123"/>
      <c r="F188" s="57"/>
      <c r="I188" s="124"/>
      <c r="J188" s="57"/>
      <c r="K188" s="57"/>
      <c r="M188" s="57"/>
      <c r="O188" s="58"/>
      <c r="P188" s="58"/>
      <c r="Q188" s="58"/>
      <c r="R188" s="58"/>
      <c r="S188" s="58"/>
      <c r="T188" s="58"/>
      <c r="U188" s="58"/>
      <c r="V188" s="58"/>
      <c r="W188" s="58"/>
      <c r="X188" s="58"/>
    </row>
    <row r="189" spans="1:24" s="55" customFormat="1" ht="15" hidden="1" customHeight="1" x14ac:dyDescent="0.4">
      <c r="A189" s="110"/>
      <c r="B189" s="58"/>
      <c r="D189" s="113"/>
      <c r="E189" s="123"/>
      <c r="F189" s="57"/>
      <c r="I189" s="124"/>
      <c r="J189" s="57"/>
      <c r="K189" s="57"/>
      <c r="M189" s="57"/>
      <c r="O189" s="58"/>
      <c r="P189" s="58"/>
      <c r="Q189" s="58"/>
      <c r="R189" s="58"/>
      <c r="S189" s="58"/>
      <c r="T189" s="58"/>
      <c r="U189" s="58"/>
      <c r="V189" s="58"/>
      <c r="W189" s="58"/>
      <c r="X189" s="58"/>
    </row>
    <row r="190" spans="1:24" s="55" customFormat="1" ht="15" hidden="1" customHeight="1" x14ac:dyDescent="0.4">
      <c r="A190" s="110"/>
      <c r="B190" s="58"/>
      <c r="D190" s="113"/>
      <c r="E190" s="123"/>
      <c r="F190" s="57"/>
      <c r="I190" s="124"/>
      <c r="J190" s="57"/>
      <c r="K190" s="57"/>
      <c r="M190" s="57"/>
      <c r="O190" s="58"/>
      <c r="P190" s="58"/>
      <c r="Q190" s="58"/>
      <c r="R190" s="58"/>
      <c r="S190" s="58"/>
      <c r="T190" s="58"/>
      <c r="U190" s="58"/>
      <c r="V190" s="58"/>
      <c r="W190" s="58"/>
      <c r="X190" s="58"/>
    </row>
    <row r="191" spans="1:24" s="55" customFormat="1" ht="15" hidden="1" customHeight="1" x14ac:dyDescent="0.4">
      <c r="A191" s="110"/>
      <c r="B191" s="58"/>
      <c r="D191" s="113"/>
      <c r="E191" s="123"/>
      <c r="F191" s="57"/>
      <c r="I191" s="124"/>
      <c r="J191" s="57"/>
      <c r="K191" s="57"/>
      <c r="M191" s="57"/>
      <c r="O191" s="58"/>
      <c r="P191" s="58"/>
      <c r="Q191" s="58"/>
      <c r="R191" s="58"/>
      <c r="S191" s="58"/>
      <c r="T191" s="58"/>
      <c r="U191" s="58"/>
      <c r="V191" s="58"/>
      <c r="W191" s="58"/>
      <c r="X191" s="58"/>
    </row>
    <row r="192" spans="1:24" s="55" customFormat="1" ht="15" hidden="1" customHeight="1" x14ac:dyDescent="0.4">
      <c r="A192" s="110"/>
      <c r="B192" s="58"/>
      <c r="D192" s="113"/>
      <c r="E192" s="123"/>
      <c r="F192" s="57"/>
      <c r="I192" s="124"/>
      <c r="J192" s="57"/>
      <c r="K192" s="57"/>
      <c r="M192" s="57"/>
      <c r="O192" s="58"/>
      <c r="P192" s="58"/>
      <c r="Q192" s="58"/>
      <c r="R192" s="58"/>
      <c r="S192" s="58"/>
      <c r="T192" s="58"/>
      <c r="U192" s="58"/>
      <c r="V192" s="58"/>
      <c r="W192" s="58"/>
      <c r="X192" s="58"/>
    </row>
    <row r="193" spans="1:24" s="55" customFormat="1" ht="15" hidden="1" customHeight="1" x14ac:dyDescent="0.4">
      <c r="A193" s="110"/>
      <c r="B193" s="58"/>
      <c r="D193" s="113"/>
      <c r="E193" s="123"/>
      <c r="F193" s="57"/>
      <c r="I193" s="124"/>
      <c r="J193" s="57"/>
      <c r="K193" s="57"/>
      <c r="M193" s="57"/>
      <c r="O193" s="58"/>
      <c r="P193" s="58"/>
      <c r="Q193" s="58"/>
      <c r="R193" s="58"/>
      <c r="S193" s="58"/>
      <c r="T193" s="58"/>
      <c r="U193" s="58"/>
      <c r="V193" s="58"/>
      <c r="W193" s="58"/>
      <c r="X193" s="58"/>
    </row>
    <row r="194" spans="1:24" s="55" customFormat="1" ht="15" hidden="1" customHeight="1" x14ac:dyDescent="0.4">
      <c r="A194" s="110"/>
      <c r="B194" s="58"/>
      <c r="D194" s="113"/>
      <c r="E194" s="123"/>
      <c r="F194" s="57"/>
      <c r="I194" s="124"/>
      <c r="J194" s="57"/>
      <c r="K194" s="57"/>
      <c r="M194" s="57"/>
      <c r="O194" s="58"/>
      <c r="P194" s="58"/>
      <c r="Q194" s="58"/>
      <c r="R194" s="58"/>
      <c r="S194" s="58"/>
      <c r="T194" s="58"/>
      <c r="U194" s="58"/>
      <c r="V194" s="58"/>
      <c r="W194" s="58"/>
      <c r="X194" s="58"/>
    </row>
    <row r="195" spans="1:24" s="55" customFormat="1" ht="15" hidden="1" customHeight="1" x14ac:dyDescent="0.4">
      <c r="A195" s="110"/>
      <c r="B195" s="58"/>
      <c r="D195" s="113"/>
      <c r="E195" s="123"/>
      <c r="F195" s="57"/>
      <c r="I195" s="124"/>
      <c r="J195" s="57"/>
      <c r="K195" s="57"/>
      <c r="M195" s="57"/>
      <c r="O195" s="58"/>
      <c r="P195" s="58"/>
      <c r="Q195" s="58"/>
      <c r="R195" s="58"/>
      <c r="S195" s="58"/>
      <c r="T195" s="58"/>
      <c r="U195" s="58"/>
      <c r="V195" s="58"/>
      <c r="W195" s="58"/>
      <c r="X195" s="58"/>
    </row>
    <row r="196" spans="1:24" s="55" customFormat="1" ht="15" hidden="1" customHeight="1" x14ac:dyDescent="0.4">
      <c r="A196" s="110"/>
      <c r="B196" s="58"/>
      <c r="D196" s="113"/>
      <c r="E196" s="123"/>
      <c r="F196" s="57"/>
      <c r="I196" s="124"/>
      <c r="J196" s="57"/>
      <c r="K196" s="57"/>
      <c r="M196" s="57"/>
      <c r="O196" s="58"/>
      <c r="P196" s="58"/>
      <c r="Q196" s="58"/>
      <c r="R196" s="58"/>
      <c r="S196" s="58"/>
      <c r="T196" s="58"/>
      <c r="U196" s="58"/>
      <c r="V196" s="58"/>
      <c r="W196" s="58"/>
      <c r="X196" s="58"/>
    </row>
    <row r="197" spans="1:24" s="55" customFormat="1" ht="15" hidden="1" customHeight="1" x14ac:dyDescent="0.4">
      <c r="A197" s="110"/>
      <c r="B197" s="58"/>
      <c r="D197" s="113"/>
      <c r="E197" s="123"/>
      <c r="F197" s="57"/>
      <c r="I197" s="124"/>
      <c r="J197" s="57"/>
      <c r="K197" s="57"/>
      <c r="M197" s="57"/>
      <c r="O197" s="58"/>
      <c r="P197" s="58"/>
      <c r="Q197" s="58"/>
      <c r="R197" s="58"/>
      <c r="S197" s="58"/>
      <c r="T197" s="58"/>
      <c r="U197" s="58"/>
      <c r="V197" s="58"/>
      <c r="W197" s="58"/>
      <c r="X197" s="58"/>
    </row>
    <row r="198" spans="1:24" s="55" customFormat="1" ht="15" hidden="1" customHeight="1" x14ac:dyDescent="0.4">
      <c r="A198" s="110"/>
      <c r="B198" s="58"/>
      <c r="D198" s="113"/>
      <c r="E198" s="123"/>
      <c r="F198" s="57"/>
      <c r="I198" s="124"/>
      <c r="J198" s="57"/>
      <c r="K198" s="57"/>
      <c r="M198" s="57"/>
      <c r="O198" s="58"/>
      <c r="P198" s="58"/>
      <c r="Q198" s="58"/>
      <c r="R198" s="58"/>
      <c r="S198" s="58"/>
      <c r="T198" s="58"/>
      <c r="U198" s="58"/>
      <c r="V198" s="58"/>
      <c r="W198" s="58"/>
      <c r="X198" s="58"/>
    </row>
    <row r="199" spans="1:24" s="55" customFormat="1" ht="15" hidden="1" customHeight="1" x14ac:dyDescent="0.4">
      <c r="A199" s="110"/>
      <c r="B199" s="58"/>
      <c r="D199" s="113"/>
      <c r="E199" s="123"/>
      <c r="F199" s="57"/>
      <c r="I199" s="124"/>
      <c r="J199" s="57"/>
      <c r="K199" s="57"/>
      <c r="M199" s="57"/>
      <c r="O199" s="58"/>
      <c r="P199" s="58"/>
      <c r="Q199" s="58"/>
      <c r="R199" s="58"/>
      <c r="S199" s="58"/>
      <c r="T199" s="58"/>
      <c r="U199" s="58"/>
      <c r="V199" s="58"/>
      <c r="W199" s="58"/>
      <c r="X199" s="58"/>
    </row>
    <row r="200" spans="1:24" s="57" customFormat="1" ht="15" hidden="1" customHeight="1" x14ac:dyDescent="0.4">
      <c r="A200" s="110"/>
      <c r="B200" s="58"/>
      <c r="C200" s="55"/>
      <c r="D200" s="113"/>
      <c r="E200" s="123"/>
      <c r="G200" s="55"/>
      <c r="H200" s="55"/>
      <c r="I200" s="124"/>
      <c r="L200" s="55"/>
      <c r="N200" s="55"/>
      <c r="O200" s="58"/>
      <c r="P200" s="58"/>
      <c r="Q200" s="58"/>
      <c r="R200" s="58"/>
      <c r="S200" s="58"/>
      <c r="T200" s="58"/>
      <c r="U200" s="58"/>
      <c r="V200" s="58"/>
      <c r="W200" s="58"/>
      <c r="X200" s="58"/>
    </row>
    <row r="201" spans="1:24" s="57" customFormat="1" ht="15" hidden="1" customHeight="1" x14ac:dyDescent="0.4">
      <c r="A201" s="110"/>
      <c r="B201" s="58"/>
      <c r="C201" s="55"/>
      <c r="D201" s="113"/>
      <c r="E201" s="123"/>
      <c r="G201" s="55"/>
      <c r="H201" s="55"/>
      <c r="I201" s="124"/>
      <c r="L201" s="55"/>
      <c r="N201" s="55"/>
      <c r="O201" s="58"/>
      <c r="P201" s="58"/>
      <c r="Q201" s="58"/>
      <c r="R201" s="58"/>
      <c r="S201" s="58"/>
      <c r="T201" s="58"/>
      <c r="U201" s="58"/>
      <c r="V201" s="58"/>
      <c r="W201" s="58"/>
      <c r="X201" s="58"/>
    </row>
    <row r="202" spans="1:24" s="57" customFormat="1" ht="15" hidden="1" customHeight="1" x14ac:dyDescent="0.4">
      <c r="A202" s="110"/>
      <c r="B202" s="58"/>
      <c r="C202" s="55"/>
      <c r="D202" s="113"/>
      <c r="E202" s="123"/>
      <c r="G202" s="55"/>
      <c r="H202" s="55"/>
      <c r="I202" s="124"/>
      <c r="L202" s="55"/>
      <c r="N202" s="55"/>
      <c r="O202" s="58"/>
      <c r="P202" s="58"/>
      <c r="Q202" s="58"/>
      <c r="R202" s="58"/>
      <c r="S202" s="58"/>
      <c r="T202" s="58"/>
      <c r="U202" s="58"/>
      <c r="V202" s="58"/>
      <c r="W202" s="58"/>
      <c r="X202" s="58"/>
    </row>
    <row r="203" spans="1:24" s="57" customFormat="1" ht="15" hidden="1" customHeight="1" x14ac:dyDescent="0.4">
      <c r="A203" s="110"/>
      <c r="B203" s="58"/>
      <c r="C203" s="55"/>
      <c r="D203" s="113"/>
      <c r="E203" s="123"/>
      <c r="G203" s="55"/>
      <c r="H203" s="55"/>
      <c r="I203" s="124"/>
      <c r="L203" s="55"/>
      <c r="N203" s="55"/>
      <c r="O203" s="58"/>
      <c r="P203" s="58"/>
      <c r="Q203" s="58"/>
      <c r="R203" s="58"/>
      <c r="S203" s="58"/>
      <c r="T203" s="58"/>
      <c r="U203" s="58"/>
      <c r="V203" s="58"/>
      <c r="W203" s="58"/>
      <c r="X203" s="58"/>
    </row>
    <row r="204" spans="1:24" s="57" customFormat="1" ht="15" hidden="1" customHeight="1" x14ac:dyDescent="0.4">
      <c r="A204" s="110"/>
      <c r="B204" s="58"/>
      <c r="C204" s="55"/>
      <c r="D204" s="113"/>
      <c r="E204" s="123"/>
      <c r="G204" s="55"/>
      <c r="H204" s="55"/>
      <c r="I204" s="124"/>
      <c r="L204" s="55"/>
      <c r="N204" s="55"/>
      <c r="O204" s="58"/>
      <c r="P204" s="58"/>
      <c r="Q204" s="58"/>
      <c r="R204" s="58"/>
      <c r="S204" s="58"/>
      <c r="T204" s="58"/>
      <c r="U204" s="58"/>
      <c r="V204" s="58"/>
      <c r="W204" s="58"/>
      <c r="X204" s="58"/>
    </row>
    <row r="205" spans="1:24" s="57" customFormat="1" ht="15" hidden="1" customHeight="1" x14ac:dyDescent="0.4">
      <c r="A205" s="110"/>
      <c r="B205" s="58"/>
      <c r="C205" s="55"/>
      <c r="D205" s="113"/>
      <c r="E205" s="123"/>
      <c r="G205" s="55"/>
      <c r="H205" s="55"/>
      <c r="I205" s="124"/>
      <c r="L205" s="55"/>
      <c r="N205" s="55"/>
      <c r="O205" s="58"/>
      <c r="P205" s="58"/>
      <c r="Q205" s="58"/>
      <c r="R205" s="58"/>
      <c r="S205" s="58"/>
      <c r="T205" s="58"/>
      <c r="U205" s="58"/>
      <c r="V205" s="58"/>
      <c r="W205" s="58"/>
      <c r="X205" s="58"/>
    </row>
    <row r="206" spans="1:24" s="57" customFormat="1" ht="15" hidden="1" customHeight="1" x14ac:dyDescent="0.4">
      <c r="A206" s="110"/>
      <c r="B206" s="58"/>
      <c r="C206" s="55"/>
      <c r="D206" s="113"/>
      <c r="E206" s="123"/>
      <c r="G206" s="55"/>
      <c r="H206" s="55"/>
      <c r="I206" s="124"/>
      <c r="L206" s="55"/>
      <c r="N206" s="55"/>
      <c r="O206" s="58"/>
      <c r="P206" s="58"/>
      <c r="Q206" s="58"/>
      <c r="R206" s="58"/>
      <c r="S206" s="58"/>
      <c r="T206" s="58"/>
      <c r="U206" s="58"/>
      <c r="V206" s="58"/>
      <c r="W206" s="58"/>
      <c r="X206" s="58"/>
    </row>
    <row r="207" spans="1:24" s="57" customFormat="1" ht="15" hidden="1" customHeight="1" x14ac:dyDescent="0.4">
      <c r="A207" s="110"/>
      <c r="B207" s="58"/>
      <c r="C207" s="55"/>
      <c r="D207" s="113"/>
      <c r="E207" s="123"/>
      <c r="G207" s="55"/>
      <c r="H207" s="55"/>
      <c r="I207" s="124"/>
      <c r="L207" s="55"/>
      <c r="N207" s="55"/>
      <c r="O207" s="58"/>
      <c r="P207" s="58"/>
      <c r="Q207" s="58"/>
      <c r="R207" s="58"/>
      <c r="S207" s="58"/>
      <c r="T207" s="58"/>
      <c r="U207" s="58"/>
      <c r="V207" s="58"/>
      <c r="W207" s="58"/>
      <c r="X207" s="58"/>
    </row>
    <row r="208" spans="1:24" s="57" customFormat="1" ht="15" hidden="1" customHeight="1" x14ac:dyDescent="0.4">
      <c r="A208" s="110"/>
      <c r="B208" s="58"/>
      <c r="C208" s="55"/>
      <c r="D208" s="113"/>
      <c r="E208" s="123"/>
      <c r="G208" s="55"/>
      <c r="H208" s="55"/>
      <c r="I208" s="124"/>
      <c r="L208" s="55"/>
      <c r="N208" s="55"/>
      <c r="O208" s="58"/>
      <c r="P208" s="58"/>
      <c r="Q208" s="58"/>
      <c r="R208" s="58"/>
      <c r="S208" s="58"/>
      <c r="T208" s="58"/>
      <c r="U208" s="58"/>
      <c r="V208" s="58"/>
      <c r="W208" s="58"/>
      <c r="X208" s="58"/>
    </row>
    <row r="209" spans="1:24" s="57" customFormat="1" ht="15" hidden="1" customHeight="1" x14ac:dyDescent="0.4">
      <c r="A209" s="110"/>
      <c r="B209" s="58"/>
      <c r="C209" s="55"/>
      <c r="D209" s="113"/>
      <c r="E209" s="123"/>
      <c r="G209" s="55"/>
      <c r="H209" s="55"/>
      <c r="I209" s="124"/>
      <c r="L209" s="55"/>
      <c r="N209" s="55"/>
      <c r="O209" s="58"/>
      <c r="P209" s="58"/>
      <c r="Q209" s="58"/>
      <c r="R209" s="58"/>
      <c r="S209" s="58"/>
      <c r="T209" s="58"/>
      <c r="U209" s="58"/>
      <c r="V209" s="58"/>
      <c r="W209" s="58"/>
      <c r="X209" s="58"/>
    </row>
    <row r="210" spans="1:24" s="57" customFormat="1" ht="15" hidden="1" customHeight="1" x14ac:dyDescent="0.4">
      <c r="A210" s="110"/>
      <c r="B210" s="58"/>
      <c r="C210" s="55"/>
      <c r="D210" s="113"/>
      <c r="E210" s="123"/>
      <c r="G210" s="55"/>
      <c r="H210" s="55"/>
      <c r="I210" s="124"/>
      <c r="L210" s="55"/>
      <c r="N210" s="55"/>
      <c r="O210" s="58"/>
      <c r="P210" s="58"/>
      <c r="Q210" s="58"/>
      <c r="R210" s="58"/>
      <c r="S210" s="58"/>
      <c r="T210" s="58"/>
      <c r="U210" s="58"/>
      <c r="V210" s="58"/>
      <c r="W210" s="58"/>
      <c r="X210" s="58"/>
    </row>
    <row r="211" spans="1:24" s="57" customFormat="1" ht="15" hidden="1" customHeight="1" x14ac:dyDescent="0.4">
      <c r="A211" s="110"/>
      <c r="B211" s="58"/>
      <c r="C211" s="55"/>
      <c r="D211" s="113"/>
      <c r="E211" s="123"/>
      <c r="G211" s="55"/>
      <c r="H211" s="55"/>
      <c r="I211" s="124"/>
      <c r="L211" s="55"/>
      <c r="N211" s="55"/>
      <c r="O211" s="58"/>
      <c r="P211" s="58"/>
      <c r="Q211" s="58"/>
      <c r="R211" s="58"/>
      <c r="S211" s="58"/>
      <c r="T211" s="58"/>
      <c r="U211" s="58"/>
      <c r="V211" s="58"/>
      <c r="W211" s="58"/>
      <c r="X211" s="58"/>
    </row>
    <row r="212" spans="1:24" s="57" customFormat="1" ht="15" hidden="1" customHeight="1" x14ac:dyDescent="0.4">
      <c r="A212" s="110"/>
      <c r="B212" s="58"/>
      <c r="C212" s="55"/>
      <c r="D212" s="113"/>
      <c r="E212" s="123"/>
      <c r="G212" s="55"/>
      <c r="H212" s="55"/>
      <c r="I212" s="124"/>
      <c r="L212" s="55"/>
      <c r="N212" s="55"/>
      <c r="O212" s="58"/>
      <c r="P212" s="58"/>
      <c r="Q212" s="58"/>
      <c r="R212" s="58"/>
      <c r="S212" s="58"/>
      <c r="T212" s="58"/>
      <c r="U212" s="58"/>
      <c r="V212" s="58"/>
      <c r="W212" s="58"/>
      <c r="X212" s="58"/>
    </row>
    <row r="213" spans="1:24" s="57" customFormat="1" ht="15" hidden="1" customHeight="1" x14ac:dyDescent="0.4">
      <c r="A213" s="110"/>
      <c r="B213" s="58"/>
      <c r="C213" s="55"/>
      <c r="D213" s="113"/>
      <c r="E213" s="123"/>
      <c r="G213" s="55"/>
      <c r="H213" s="55"/>
      <c r="I213" s="124"/>
      <c r="L213" s="125"/>
      <c r="N213" s="55"/>
      <c r="O213" s="58"/>
      <c r="P213" s="58"/>
      <c r="Q213" s="58"/>
      <c r="R213" s="58"/>
      <c r="S213" s="58"/>
      <c r="T213" s="58"/>
      <c r="U213" s="58"/>
      <c r="V213" s="58"/>
      <c r="W213" s="58"/>
      <c r="X213" s="58"/>
    </row>
    <row r="214" spans="1:24" s="57" customFormat="1" ht="15" hidden="1" customHeight="1" x14ac:dyDescent="0.4">
      <c r="A214" s="110"/>
      <c r="B214" s="58"/>
      <c r="C214" s="55"/>
      <c r="D214" s="113"/>
      <c r="E214" s="123"/>
      <c r="G214" s="55"/>
      <c r="H214" s="55"/>
      <c r="I214" s="124"/>
      <c r="L214" s="125"/>
      <c r="N214" s="55"/>
      <c r="O214" s="58"/>
      <c r="P214" s="58"/>
      <c r="Q214" s="58"/>
      <c r="R214" s="58"/>
      <c r="S214" s="58"/>
      <c r="T214" s="58"/>
      <c r="U214" s="58"/>
      <c r="V214" s="58"/>
      <c r="W214" s="58"/>
      <c r="X214" s="58"/>
    </row>
    <row r="215" spans="1:24" s="57" customFormat="1" ht="15" hidden="1" customHeight="1" x14ac:dyDescent="0.4">
      <c r="A215" s="110"/>
      <c r="B215" s="58"/>
      <c r="C215" s="55"/>
      <c r="D215" s="113"/>
      <c r="E215" s="123"/>
      <c r="G215" s="55"/>
      <c r="H215" s="55"/>
      <c r="I215" s="124"/>
      <c r="L215" s="125"/>
      <c r="N215" s="55"/>
      <c r="O215" s="58"/>
      <c r="P215" s="58"/>
      <c r="Q215" s="58"/>
      <c r="R215" s="58"/>
      <c r="S215" s="58"/>
      <c r="T215" s="58"/>
      <c r="U215" s="58"/>
      <c r="V215" s="58"/>
      <c r="W215" s="58"/>
      <c r="X215" s="58"/>
    </row>
    <row r="216" spans="1:24" s="110" customFormat="1" ht="15" hidden="1" customHeight="1" x14ac:dyDescent="0.4">
      <c r="B216" s="58"/>
      <c r="C216" s="55"/>
      <c r="D216" s="113"/>
      <c r="E216" s="123"/>
      <c r="F216" s="57"/>
      <c r="G216" s="55"/>
      <c r="H216" s="55"/>
      <c r="I216" s="124"/>
      <c r="J216" s="57"/>
      <c r="K216" s="57"/>
      <c r="L216" s="125"/>
      <c r="M216" s="57"/>
      <c r="N216" s="55"/>
      <c r="O216" s="58"/>
      <c r="P216" s="58"/>
      <c r="Q216" s="58"/>
      <c r="R216" s="58"/>
      <c r="S216" s="58"/>
      <c r="T216" s="58"/>
      <c r="U216" s="58"/>
      <c r="V216" s="58"/>
      <c r="W216" s="58"/>
      <c r="X216" s="58"/>
    </row>
    <row r="217" spans="1:24" s="110" customFormat="1" ht="15" hidden="1" customHeight="1" x14ac:dyDescent="0.4">
      <c r="B217" s="58"/>
      <c r="C217" s="55"/>
      <c r="D217" s="113"/>
      <c r="E217" s="123"/>
      <c r="F217" s="57"/>
      <c r="G217" s="55"/>
      <c r="H217" s="55"/>
      <c r="I217" s="124"/>
      <c r="J217" s="57"/>
      <c r="K217" s="57"/>
      <c r="L217" s="125"/>
      <c r="M217" s="57"/>
      <c r="N217" s="55"/>
      <c r="O217" s="58"/>
      <c r="P217" s="58"/>
      <c r="Q217" s="58"/>
      <c r="R217" s="58"/>
      <c r="S217" s="58"/>
      <c r="T217" s="58"/>
      <c r="U217" s="58"/>
      <c r="V217" s="58"/>
      <c r="W217" s="58"/>
      <c r="X217" s="58"/>
    </row>
    <row r="218" spans="1:24" s="110" customFormat="1" ht="15" hidden="1" customHeight="1" x14ac:dyDescent="0.4">
      <c r="B218" s="58"/>
      <c r="C218" s="55"/>
      <c r="D218" s="113"/>
      <c r="E218" s="123"/>
      <c r="F218" s="57"/>
      <c r="G218" s="55"/>
      <c r="H218" s="55"/>
      <c r="I218" s="124"/>
      <c r="J218" s="57"/>
      <c r="K218" s="57"/>
      <c r="L218" s="125"/>
      <c r="M218" s="57"/>
      <c r="N218" s="55"/>
      <c r="O218" s="58"/>
      <c r="P218" s="58"/>
      <c r="Q218" s="58"/>
      <c r="R218" s="58"/>
      <c r="S218" s="58"/>
      <c r="T218" s="58"/>
      <c r="U218" s="58"/>
      <c r="V218" s="58"/>
      <c r="W218" s="58"/>
      <c r="X218" s="58"/>
    </row>
    <row r="219" spans="1:24" s="110" customFormat="1" ht="15" hidden="1" customHeight="1" x14ac:dyDescent="0.4">
      <c r="B219" s="58"/>
      <c r="C219" s="55"/>
      <c r="D219" s="113"/>
      <c r="E219" s="123"/>
      <c r="F219" s="57"/>
      <c r="G219" s="55"/>
      <c r="H219" s="55"/>
      <c r="I219" s="124"/>
      <c r="J219" s="57"/>
      <c r="K219" s="57"/>
      <c r="L219" s="125"/>
      <c r="M219" s="57"/>
      <c r="N219" s="55"/>
      <c r="O219" s="58"/>
      <c r="P219" s="58"/>
      <c r="Q219" s="58"/>
      <c r="R219" s="58"/>
      <c r="S219" s="58"/>
      <c r="T219" s="58"/>
      <c r="U219" s="58"/>
      <c r="V219" s="58"/>
      <c r="W219" s="58"/>
      <c r="X219" s="58"/>
    </row>
    <row r="220" spans="1:24" s="110" customFormat="1" ht="15" hidden="1" customHeight="1" x14ac:dyDescent="0.4">
      <c r="B220" s="58"/>
      <c r="C220" s="55"/>
      <c r="D220" s="113"/>
      <c r="E220" s="123"/>
      <c r="F220" s="57"/>
      <c r="G220" s="55"/>
      <c r="H220" s="55"/>
      <c r="I220" s="124"/>
      <c r="J220" s="57"/>
      <c r="K220" s="57"/>
      <c r="L220" s="125"/>
      <c r="M220" s="57"/>
      <c r="N220" s="55"/>
      <c r="O220" s="58"/>
      <c r="P220" s="58"/>
      <c r="Q220" s="58"/>
      <c r="R220" s="58"/>
      <c r="S220" s="58"/>
      <c r="T220" s="58"/>
      <c r="U220" s="58"/>
      <c r="V220" s="58"/>
      <c r="W220" s="58"/>
      <c r="X220" s="58"/>
    </row>
    <row r="221" spans="1:24" s="110" customFormat="1" ht="15" hidden="1" customHeight="1" x14ac:dyDescent="0.4">
      <c r="B221" s="58"/>
      <c r="C221" s="55"/>
      <c r="D221" s="113"/>
      <c r="E221" s="123"/>
      <c r="F221" s="57"/>
      <c r="G221" s="55"/>
      <c r="H221" s="55"/>
      <c r="I221" s="124"/>
      <c r="J221" s="57"/>
      <c r="K221" s="57"/>
      <c r="L221" s="125"/>
      <c r="M221" s="57"/>
      <c r="N221" s="55"/>
      <c r="O221" s="58"/>
      <c r="P221" s="58"/>
      <c r="Q221" s="58"/>
      <c r="R221" s="58"/>
      <c r="S221" s="58"/>
      <c r="T221" s="58"/>
      <c r="U221" s="58"/>
      <c r="V221" s="58"/>
      <c r="W221" s="58"/>
      <c r="X221" s="58"/>
    </row>
    <row r="222" spans="1:24" s="110" customFormat="1" ht="15" hidden="1" customHeight="1" x14ac:dyDescent="0.4">
      <c r="B222" s="58"/>
      <c r="C222" s="55"/>
      <c r="D222" s="113"/>
      <c r="E222" s="123"/>
      <c r="F222" s="57"/>
      <c r="G222" s="55"/>
      <c r="H222" s="55"/>
      <c r="I222" s="124"/>
      <c r="J222" s="57"/>
      <c r="K222" s="57"/>
      <c r="L222" s="125"/>
      <c r="M222" s="57"/>
      <c r="N222" s="55"/>
      <c r="O222" s="58"/>
      <c r="P222" s="58"/>
      <c r="Q222" s="58"/>
      <c r="R222" s="58"/>
      <c r="S222" s="58"/>
      <c r="T222" s="58"/>
      <c r="U222" s="58"/>
      <c r="V222" s="58"/>
      <c r="W222" s="58"/>
      <c r="X222" s="58"/>
    </row>
    <row r="223" spans="1:24" s="110" customFormat="1" ht="15" hidden="1" customHeight="1" x14ac:dyDescent="0.4">
      <c r="B223" s="58"/>
      <c r="C223" s="55"/>
      <c r="D223" s="113"/>
      <c r="E223" s="123"/>
      <c r="F223" s="57"/>
      <c r="G223" s="55"/>
      <c r="H223" s="55"/>
      <c r="I223" s="124"/>
      <c r="J223" s="57"/>
      <c r="K223" s="57"/>
      <c r="L223" s="125"/>
      <c r="M223" s="57"/>
      <c r="N223" s="55"/>
      <c r="O223" s="58"/>
      <c r="P223" s="58"/>
      <c r="Q223" s="58"/>
      <c r="R223" s="58"/>
      <c r="S223" s="58"/>
      <c r="T223" s="58"/>
      <c r="U223" s="58"/>
      <c r="V223" s="58"/>
      <c r="W223" s="58"/>
      <c r="X223" s="58"/>
    </row>
    <row r="224" spans="1:24" s="110" customFormat="1" ht="15" hidden="1" customHeight="1" x14ac:dyDescent="0.4">
      <c r="B224" s="58"/>
      <c r="C224" s="55"/>
      <c r="D224" s="113"/>
      <c r="E224" s="123"/>
      <c r="F224" s="57"/>
      <c r="G224" s="55"/>
      <c r="H224" s="55"/>
      <c r="I224" s="124"/>
      <c r="J224" s="57"/>
      <c r="K224" s="57"/>
      <c r="L224" s="125"/>
      <c r="M224" s="57"/>
      <c r="N224" s="55"/>
      <c r="O224" s="58"/>
      <c r="P224" s="58"/>
      <c r="Q224" s="58"/>
      <c r="R224" s="58"/>
      <c r="S224" s="58"/>
      <c r="T224" s="58"/>
      <c r="U224" s="58"/>
      <c r="V224" s="58"/>
      <c r="W224" s="58"/>
      <c r="X224" s="58"/>
    </row>
    <row r="225" spans="2:24" s="110" customFormat="1" ht="15" hidden="1" customHeight="1" x14ac:dyDescent="0.4">
      <c r="B225" s="58"/>
      <c r="C225" s="55"/>
      <c r="D225" s="113"/>
      <c r="E225" s="123"/>
      <c r="F225" s="57"/>
      <c r="G225" s="55"/>
      <c r="H225" s="55"/>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57"/>
      <c r="G226" s="55"/>
      <c r="H226" s="55"/>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57"/>
      <c r="G227" s="55"/>
      <c r="H227" s="55"/>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57"/>
      <c r="G228" s="55"/>
      <c r="H228" s="55"/>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57"/>
      <c r="G229" s="55"/>
      <c r="H229" s="55"/>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57"/>
      <c r="G230" s="55"/>
      <c r="H230" s="55"/>
      <c r="I230" s="124"/>
      <c r="J230" s="57"/>
      <c r="K230" s="57"/>
      <c r="L230" s="125"/>
      <c r="M230" s="57"/>
      <c r="N230" s="55"/>
      <c r="O230" s="58"/>
      <c r="P230" s="58"/>
      <c r="Q230" s="58"/>
      <c r="R230" s="58"/>
      <c r="S230" s="58"/>
      <c r="T230" s="58"/>
      <c r="U230" s="58"/>
      <c r="V230" s="58"/>
      <c r="W230" s="58"/>
      <c r="X230" s="58"/>
    </row>
    <row r="231" spans="2:24" s="110" customFormat="1" ht="15" hidden="1" customHeight="1" x14ac:dyDescent="0.4">
      <c r="B231" s="58"/>
      <c r="C231" s="55"/>
      <c r="D231" s="113"/>
      <c r="E231" s="123"/>
      <c r="F231" s="57"/>
      <c r="G231" s="55"/>
      <c r="H231" s="55"/>
      <c r="I231" s="124"/>
      <c r="J231" s="57"/>
      <c r="K231" s="57"/>
      <c r="L231" s="125"/>
      <c r="M231" s="57"/>
      <c r="N231" s="55"/>
      <c r="O231" s="58"/>
      <c r="P231" s="58"/>
      <c r="Q231" s="58"/>
      <c r="R231" s="58"/>
      <c r="S231" s="58"/>
      <c r="T231" s="58"/>
      <c r="U231" s="58"/>
      <c r="V231" s="58"/>
      <c r="W231" s="58"/>
      <c r="X231" s="58"/>
    </row>
    <row r="232" spans="2:24" s="110" customFormat="1" ht="15" hidden="1" customHeight="1" x14ac:dyDescent="0.4">
      <c r="B232" s="58"/>
      <c r="C232" s="55"/>
      <c r="D232" s="113"/>
      <c r="E232" s="123"/>
      <c r="F232" s="57"/>
      <c r="G232" s="55"/>
      <c r="H232" s="55"/>
      <c r="I232" s="124"/>
      <c r="J232" s="57"/>
      <c r="K232" s="57"/>
      <c r="L232" s="125"/>
      <c r="M232" s="57"/>
      <c r="N232" s="55"/>
      <c r="O232" s="58"/>
      <c r="P232" s="58"/>
      <c r="Q232" s="58"/>
      <c r="R232" s="58"/>
      <c r="S232" s="58"/>
      <c r="T232" s="58"/>
      <c r="U232" s="58"/>
      <c r="V232" s="58"/>
      <c r="W232" s="58"/>
      <c r="X232" s="58"/>
    </row>
    <row r="233" spans="2:24" s="110" customFormat="1" ht="15" hidden="1" customHeight="1" x14ac:dyDescent="0.4">
      <c r="B233" s="58"/>
      <c r="C233" s="55"/>
      <c r="D233" s="113"/>
      <c r="E233" s="123"/>
      <c r="F233" s="57"/>
      <c r="G233" s="55"/>
      <c r="H233" s="55"/>
      <c r="I233" s="124"/>
      <c r="J233" s="57"/>
      <c r="K233" s="57"/>
      <c r="L233" s="125"/>
      <c r="M233" s="57"/>
      <c r="N233" s="55"/>
      <c r="O233" s="58"/>
      <c r="P233" s="58"/>
      <c r="Q233" s="58"/>
      <c r="R233" s="58"/>
      <c r="S233" s="58"/>
      <c r="T233" s="58"/>
      <c r="U233" s="58"/>
      <c r="V233" s="58"/>
      <c r="W233" s="58"/>
      <c r="X233" s="58"/>
    </row>
    <row r="234" spans="2:24" s="110" customFormat="1" ht="15" hidden="1" customHeight="1" x14ac:dyDescent="0.4">
      <c r="B234" s="58"/>
      <c r="C234" s="55"/>
      <c r="D234" s="113"/>
      <c r="E234" s="123"/>
      <c r="F234" s="57"/>
      <c r="G234" s="55"/>
      <c r="H234" s="55"/>
      <c r="I234" s="124"/>
      <c r="J234" s="57"/>
      <c r="K234" s="57"/>
      <c r="L234" s="125"/>
      <c r="M234" s="57"/>
      <c r="N234" s="55"/>
      <c r="O234" s="58"/>
      <c r="P234" s="58"/>
      <c r="Q234" s="58"/>
      <c r="R234" s="58"/>
      <c r="S234" s="58"/>
      <c r="T234" s="58"/>
      <c r="U234" s="58"/>
      <c r="V234" s="58"/>
      <c r="W234" s="58"/>
      <c r="X234" s="58"/>
    </row>
    <row r="235" spans="2:24" s="110" customFormat="1" ht="15" hidden="1" customHeight="1" x14ac:dyDescent="0.4">
      <c r="B235" s="58"/>
      <c r="C235" s="55"/>
      <c r="D235" s="113"/>
      <c r="E235" s="123"/>
      <c r="F235" s="57"/>
      <c r="G235" s="55"/>
      <c r="H235" s="55"/>
      <c r="I235" s="124"/>
      <c r="J235" s="57"/>
      <c r="K235" s="57"/>
      <c r="L235" s="125"/>
      <c r="M235" s="57"/>
      <c r="N235" s="55"/>
      <c r="O235" s="58"/>
      <c r="P235" s="58"/>
      <c r="Q235" s="58"/>
      <c r="R235" s="58"/>
      <c r="S235" s="58"/>
      <c r="T235" s="58"/>
      <c r="U235" s="58"/>
      <c r="V235" s="58"/>
      <c r="W235" s="58"/>
      <c r="X235" s="58"/>
    </row>
    <row r="236" spans="2:24" s="110" customFormat="1" ht="15" hidden="1" customHeight="1" x14ac:dyDescent="0.4">
      <c r="B236" s="58"/>
      <c r="C236" s="55"/>
      <c r="D236" s="113"/>
      <c r="E236" s="123"/>
      <c r="F236" s="57"/>
      <c r="G236" s="55"/>
      <c r="H236" s="55"/>
      <c r="I236" s="124"/>
      <c r="J236" s="57"/>
      <c r="K236" s="57"/>
      <c r="L236" s="125"/>
      <c r="M236" s="57"/>
      <c r="N236" s="55"/>
      <c r="O236" s="58"/>
      <c r="P236" s="58"/>
      <c r="Q236" s="58"/>
      <c r="R236" s="58"/>
      <c r="S236" s="58"/>
      <c r="T236" s="58"/>
      <c r="U236" s="58"/>
      <c r="V236" s="58"/>
      <c r="W236" s="58"/>
      <c r="X236" s="58"/>
    </row>
    <row r="237" spans="2:24" s="110" customFormat="1" ht="15" hidden="1" customHeight="1" x14ac:dyDescent="0.4">
      <c r="B237" s="58"/>
      <c r="C237" s="55"/>
      <c r="D237" s="113"/>
      <c r="E237" s="123"/>
      <c r="F237" s="57"/>
      <c r="G237" s="55"/>
      <c r="H237" s="55"/>
      <c r="I237" s="124"/>
      <c r="J237" s="57"/>
      <c r="K237" s="57"/>
      <c r="L237" s="125"/>
      <c r="M237" s="57"/>
      <c r="N237" s="55"/>
      <c r="O237" s="58"/>
      <c r="P237" s="58"/>
      <c r="Q237" s="58"/>
      <c r="R237" s="58"/>
      <c r="S237" s="58"/>
      <c r="T237" s="58"/>
      <c r="U237" s="58"/>
      <c r="V237" s="58"/>
      <c r="W237" s="58"/>
      <c r="X237" s="58"/>
    </row>
    <row r="238" spans="2:24" s="110" customFormat="1" ht="15" hidden="1" customHeight="1" x14ac:dyDescent="0.4">
      <c r="B238" s="58"/>
      <c r="C238" s="55"/>
      <c r="D238" s="113"/>
      <c r="E238" s="123"/>
      <c r="F238" s="57"/>
      <c r="G238" s="55"/>
      <c r="H238" s="55"/>
      <c r="I238" s="124"/>
      <c r="J238" s="57"/>
      <c r="K238" s="57"/>
      <c r="L238" s="125"/>
      <c r="M238" s="57"/>
      <c r="N238" s="55"/>
      <c r="O238" s="58"/>
      <c r="P238" s="58"/>
      <c r="Q238" s="58"/>
      <c r="R238" s="58"/>
      <c r="S238" s="58"/>
      <c r="T238" s="58"/>
      <c r="U238" s="58"/>
      <c r="V238" s="58"/>
      <c r="W238" s="58"/>
      <c r="X238" s="58"/>
    </row>
    <row r="239" spans="2:24" s="110" customFormat="1" ht="15" hidden="1" customHeight="1" x14ac:dyDescent="0.4">
      <c r="B239" s="58"/>
      <c r="C239" s="55"/>
      <c r="D239" s="113"/>
      <c r="E239" s="123"/>
      <c r="F239" s="57"/>
      <c r="G239" s="55"/>
      <c r="H239" s="55"/>
      <c r="I239" s="124"/>
      <c r="J239" s="57"/>
      <c r="K239" s="57"/>
      <c r="L239" s="125"/>
      <c r="M239" s="57"/>
      <c r="N239" s="55"/>
      <c r="O239" s="58"/>
      <c r="P239" s="58"/>
      <c r="Q239" s="58"/>
      <c r="R239" s="58"/>
      <c r="S239" s="58"/>
      <c r="T239" s="58"/>
      <c r="U239" s="58"/>
      <c r="V239" s="58"/>
      <c r="W239" s="58"/>
      <c r="X239" s="58"/>
    </row>
    <row r="240" spans="2:24" s="110" customFormat="1" ht="15" hidden="1" customHeight="1" x14ac:dyDescent="0.4">
      <c r="B240" s="58"/>
      <c r="C240" s="55"/>
      <c r="D240" s="113"/>
      <c r="E240" s="123"/>
      <c r="F240" s="57"/>
      <c r="G240" s="55"/>
      <c r="H240" s="55"/>
      <c r="I240" s="124"/>
      <c r="J240" s="57"/>
      <c r="K240" s="57"/>
      <c r="L240" s="125"/>
      <c r="M240" s="57"/>
      <c r="N240" s="55"/>
      <c r="O240" s="58"/>
      <c r="P240" s="58"/>
      <c r="Q240" s="58"/>
      <c r="R240" s="58"/>
      <c r="S240" s="58"/>
      <c r="T240" s="58"/>
      <c r="U240" s="58"/>
      <c r="V240" s="58"/>
      <c r="W240" s="58"/>
      <c r="X240" s="58"/>
    </row>
    <row r="241" spans="2:24" s="110" customFormat="1" ht="15" hidden="1" customHeight="1" x14ac:dyDescent="0.4">
      <c r="B241" s="58"/>
      <c r="C241" s="55"/>
      <c r="D241" s="113"/>
      <c r="E241" s="123"/>
      <c r="F241" s="57"/>
      <c r="G241" s="55"/>
      <c r="H241" s="55"/>
      <c r="I241" s="124"/>
      <c r="J241" s="57"/>
      <c r="K241" s="57"/>
      <c r="L241" s="125"/>
      <c r="M241" s="57"/>
      <c r="N241" s="55"/>
      <c r="O241" s="58"/>
      <c r="P241" s="58"/>
      <c r="Q241" s="58"/>
      <c r="R241" s="58"/>
      <c r="S241" s="58"/>
      <c r="T241" s="58"/>
      <c r="U241" s="58"/>
      <c r="V241" s="58"/>
      <c r="W241" s="58"/>
      <c r="X241" s="58"/>
    </row>
    <row r="242" spans="2:24" s="110" customFormat="1" ht="15" hidden="1" customHeight="1" x14ac:dyDescent="0.4">
      <c r="B242" s="58"/>
      <c r="C242" s="55"/>
      <c r="D242" s="113"/>
      <c r="E242" s="123"/>
      <c r="F242" s="57"/>
      <c r="G242" s="55"/>
      <c r="H242" s="55"/>
      <c r="I242" s="124"/>
      <c r="J242" s="57"/>
      <c r="K242" s="57"/>
      <c r="L242" s="125"/>
      <c r="M242" s="57"/>
      <c r="N242" s="55"/>
      <c r="O242" s="58"/>
      <c r="P242" s="58"/>
      <c r="Q242" s="58"/>
      <c r="R242" s="58"/>
      <c r="S242" s="58"/>
      <c r="T242" s="58"/>
      <c r="U242" s="58"/>
      <c r="V242" s="58"/>
      <c r="W242" s="58"/>
      <c r="X242" s="58"/>
    </row>
    <row r="243" spans="2:24" s="110" customFormat="1" ht="15" hidden="1" customHeight="1" x14ac:dyDescent="0.4">
      <c r="B243" s="58"/>
      <c r="C243" s="55"/>
      <c r="D243" s="113"/>
      <c r="E243" s="123"/>
      <c r="F243" s="57"/>
      <c r="G243" s="55"/>
      <c r="H243" s="55"/>
      <c r="I243" s="124"/>
      <c r="J243" s="57"/>
      <c r="K243" s="57"/>
      <c r="L243" s="125"/>
      <c r="M243" s="57"/>
      <c r="N243" s="55"/>
      <c r="O243" s="58"/>
      <c r="P243" s="58"/>
      <c r="Q243" s="58"/>
      <c r="R243" s="58"/>
      <c r="S243" s="58"/>
      <c r="T243" s="58"/>
      <c r="U243" s="58"/>
      <c r="V243" s="58"/>
      <c r="W243" s="58"/>
      <c r="X243" s="58"/>
    </row>
    <row r="244" spans="2:24" s="110" customFormat="1" ht="15" hidden="1" customHeight="1" x14ac:dyDescent="0.4">
      <c r="B244" s="58"/>
      <c r="C244" s="55"/>
      <c r="D244" s="113"/>
      <c r="E244" s="123"/>
      <c r="F244" s="57"/>
      <c r="G244" s="55"/>
      <c r="H244" s="55"/>
      <c r="I244" s="124"/>
      <c r="J244" s="57"/>
      <c r="K244" s="57"/>
      <c r="L244" s="125"/>
      <c r="M244" s="57"/>
      <c r="N244" s="55"/>
      <c r="O244" s="58"/>
      <c r="P244" s="58"/>
      <c r="Q244" s="58"/>
      <c r="R244" s="58"/>
      <c r="S244" s="58"/>
      <c r="T244" s="58"/>
      <c r="U244" s="58"/>
      <c r="V244" s="58"/>
      <c r="W244" s="58"/>
      <c r="X244" s="58"/>
    </row>
    <row r="245" spans="2:24" s="110" customFormat="1" ht="15" hidden="1" customHeight="1" x14ac:dyDescent="0.4">
      <c r="B245" s="58"/>
      <c r="C245" s="55"/>
      <c r="D245" s="113"/>
      <c r="E245" s="123"/>
      <c r="F245" s="57"/>
      <c r="G245" s="55"/>
      <c r="H245" s="55"/>
      <c r="I245" s="124"/>
      <c r="J245" s="57"/>
      <c r="K245" s="57"/>
      <c r="L245" s="125"/>
      <c r="M245" s="57"/>
      <c r="N245" s="55"/>
      <c r="O245" s="58"/>
      <c r="P245" s="58"/>
      <c r="Q245" s="58"/>
      <c r="R245" s="58"/>
      <c r="S245" s="58"/>
      <c r="T245" s="58"/>
      <c r="U245" s="58"/>
      <c r="V245" s="58"/>
      <c r="W245" s="58"/>
      <c r="X245" s="58"/>
    </row>
    <row r="246" spans="2:24" s="110" customFormat="1" ht="15" hidden="1" customHeight="1" x14ac:dyDescent="0.4">
      <c r="B246" s="58"/>
      <c r="C246" s="55"/>
      <c r="D246" s="113"/>
      <c r="E246" s="123"/>
      <c r="F246" s="57"/>
      <c r="G246" s="55"/>
      <c r="H246" s="55"/>
      <c r="I246" s="124"/>
      <c r="J246" s="57"/>
      <c r="K246" s="57"/>
      <c r="L246" s="125"/>
      <c r="M246" s="57"/>
      <c r="N246" s="55"/>
      <c r="O246" s="58"/>
      <c r="P246" s="58"/>
      <c r="Q246" s="58"/>
      <c r="R246" s="58"/>
      <c r="S246" s="58"/>
      <c r="T246" s="58"/>
      <c r="U246" s="58"/>
      <c r="V246" s="58"/>
      <c r="W246" s="58"/>
      <c r="X246" s="58"/>
    </row>
    <row r="247" spans="2:24" s="110" customFormat="1" ht="15" hidden="1" customHeight="1" x14ac:dyDescent="0.4">
      <c r="B247" s="58"/>
      <c r="C247" s="55"/>
      <c r="D247" s="113"/>
      <c r="E247" s="123"/>
      <c r="F247" s="57"/>
      <c r="G247" s="55"/>
      <c r="H247" s="55"/>
      <c r="I247" s="124"/>
      <c r="J247" s="57"/>
      <c r="K247" s="57"/>
      <c r="L247" s="125"/>
      <c r="M247" s="57"/>
      <c r="N247" s="55"/>
      <c r="O247" s="58"/>
      <c r="P247" s="58"/>
      <c r="Q247" s="58"/>
      <c r="R247" s="58"/>
      <c r="S247" s="58"/>
      <c r="T247" s="58"/>
      <c r="U247" s="58"/>
      <c r="V247" s="58"/>
      <c r="W247" s="58"/>
      <c r="X247" s="58"/>
    </row>
    <row r="248" spans="2:24" s="110" customFormat="1" ht="15" hidden="1" customHeight="1" x14ac:dyDescent="0.4">
      <c r="B248" s="58"/>
      <c r="C248" s="55"/>
      <c r="D248" s="113"/>
      <c r="E248" s="123"/>
      <c r="F248" s="57"/>
      <c r="G248" s="55"/>
      <c r="H248" s="55"/>
      <c r="I248" s="124"/>
      <c r="J248" s="57"/>
      <c r="K248" s="57"/>
      <c r="L248" s="125"/>
      <c r="M248" s="57"/>
      <c r="N248" s="55"/>
      <c r="O248" s="58"/>
      <c r="P248" s="58"/>
      <c r="Q248" s="58"/>
      <c r="R248" s="58"/>
      <c r="S248" s="58"/>
      <c r="T248" s="58"/>
      <c r="U248" s="58"/>
      <c r="V248" s="58"/>
      <c r="W248" s="58"/>
      <c r="X248" s="58"/>
    </row>
    <row r="249" spans="2:24" s="110" customFormat="1" ht="15" hidden="1" customHeight="1" x14ac:dyDescent="0.4">
      <c r="B249" s="58"/>
      <c r="C249" s="55"/>
      <c r="D249" s="113"/>
      <c r="E249" s="123"/>
      <c r="F249" s="57"/>
      <c r="G249" s="55"/>
      <c r="H249" s="55"/>
      <c r="I249" s="124"/>
      <c r="J249" s="57"/>
      <c r="K249" s="57"/>
      <c r="L249" s="125"/>
      <c r="M249" s="57"/>
      <c r="N249" s="55"/>
      <c r="O249" s="58"/>
      <c r="P249" s="58"/>
      <c r="Q249" s="58"/>
      <c r="R249" s="58"/>
      <c r="S249" s="58"/>
      <c r="T249" s="58"/>
      <c r="U249" s="58"/>
      <c r="V249" s="58"/>
      <c r="W249" s="58"/>
      <c r="X249" s="58"/>
    </row>
    <row r="250" spans="2:24" s="110" customFormat="1" ht="15" hidden="1" customHeight="1" x14ac:dyDescent="0.4">
      <c r="B250" s="58"/>
      <c r="C250" s="55"/>
      <c r="D250" s="113"/>
      <c r="E250" s="123"/>
      <c r="F250" s="57"/>
      <c r="G250" s="55"/>
      <c r="H250" s="55"/>
      <c r="I250" s="124"/>
      <c r="J250" s="57"/>
      <c r="K250" s="57"/>
      <c r="L250" s="125"/>
      <c r="M250" s="57"/>
      <c r="N250" s="55"/>
      <c r="O250" s="58"/>
      <c r="P250" s="58"/>
      <c r="Q250" s="58"/>
      <c r="R250" s="58"/>
      <c r="S250" s="58"/>
      <c r="T250" s="58"/>
      <c r="U250" s="58"/>
      <c r="V250" s="58"/>
      <c r="W250" s="58"/>
      <c r="X250" s="58"/>
    </row>
    <row r="251" spans="2:24" s="110" customFormat="1" ht="15" hidden="1" customHeight="1" x14ac:dyDescent="0.4">
      <c r="B251" s="58"/>
      <c r="C251" s="55"/>
      <c r="D251" s="113"/>
      <c r="E251" s="123"/>
      <c r="F251" s="57"/>
      <c r="G251" s="55"/>
      <c r="H251" s="55"/>
      <c r="I251" s="124"/>
      <c r="J251" s="57"/>
      <c r="K251" s="57"/>
      <c r="L251" s="125"/>
      <c r="M251" s="57"/>
      <c r="N251" s="55"/>
      <c r="O251" s="58"/>
      <c r="P251" s="58"/>
      <c r="Q251" s="58"/>
      <c r="R251" s="58"/>
      <c r="S251" s="58"/>
      <c r="T251" s="58"/>
      <c r="U251" s="58"/>
      <c r="V251" s="58"/>
      <c r="W251" s="58"/>
      <c r="X251" s="58"/>
    </row>
    <row r="252" spans="2:24" s="110" customFormat="1" ht="15" hidden="1" customHeight="1" x14ac:dyDescent="0.4">
      <c r="B252" s="58"/>
      <c r="C252" s="55"/>
      <c r="D252" s="113"/>
      <c r="E252" s="123"/>
      <c r="F252" s="57"/>
      <c r="G252" s="55"/>
      <c r="H252" s="55"/>
      <c r="I252" s="124"/>
      <c r="J252" s="57"/>
      <c r="K252" s="57"/>
      <c r="L252" s="125"/>
      <c r="M252" s="57"/>
      <c r="N252" s="55"/>
      <c r="O252" s="58"/>
      <c r="P252" s="58"/>
      <c r="Q252" s="58"/>
      <c r="R252" s="58"/>
      <c r="S252" s="58"/>
      <c r="T252" s="58"/>
      <c r="U252" s="58"/>
      <c r="V252" s="58"/>
      <c r="W252" s="58"/>
      <c r="X252" s="58"/>
    </row>
    <row r="253" spans="2:24" s="110" customFormat="1" ht="15" hidden="1" customHeight="1" x14ac:dyDescent="0.4">
      <c r="B253" s="58"/>
      <c r="C253" s="55"/>
      <c r="D253" s="113"/>
      <c r="E253" s="123"/>
      <c r="F253" s="57"/>
      <c r="G253" s="55"/>
      <c r="H253" s="55"/>
      <c r="I253" s="124"/>
      <c r="J253" s="57"/>
      <c r="K253" s="57"/>
      <c r="L253" s="125"/>
      <c r="M253" s="57"/>
      <c r="N253" s="55"/>
      <c r="O253" s="58"/>
      <c r="P253" s="58"/>
      <c r="Q253" s="58"/>
      <c r="R253" s="58"/>
      <c r="S253" s="58"/>
      <c r="T253" s="58"/>
      <c r="U253" s="58"/>
      <c r="V253" s="58"/>
      <c r="W253" s="58"/>
      <c r="X253" s="58"/>
    </row>
    <row r="254" spans="2:24" s="110" customFormat="1" ht="15" hidden="1" customHeight="1" x14ac:dyDescent="0.4">
      <c r="B254" s="58"/>
      <c r="C254" s="55"/>
      <c r="D254" s="113"/>
      <c r="E254" s="123"/>
      <c r="F254" s="57"/>
      <c r="G254" s="55"/>
      <c r="H254" s="55"/>
      <c r="I254" s="124"/>
      <c r="J254" s="57"/>
      <c r="K254" s="57"/>
      <c r="L254" s="125"/>
      <c r="M254" s="57"/>
      <c r="N254" s="55"/>
      <c r="O254" s="58"/>
      <c r="P254" s="58"/>
      <c r="Q254" s="58"/>
      <c r="R254" s="58"/>
      <c r="S254" s="58"/>
      <c r="T254" s="58"/>
      <c r="U254" s="58"/>
      <c r="V254" s="58"/>
      <c r="W254" s="58"/>
      <c r="X254" s="58"/>
    </row>
    <row r="255" spans="2:24" s="110" customFormat="1" ht="15" hidden="1" customHeight="1" x14ac:dyDescent="0.4">
      <c r="B255" s="58"/>
      <c r="C255" s="55"/>
      <c r="D255" s="113"/>
      <c r="E255" s="123"/>
      <c r="F255" s="57"/>
      <c r="G255" s="55"/>
      <c r="H255" s="55"/>
      <c r="I255" s="124"/>
      <c r="J255" s="57"/>
      <c r="K255" s="57"/>
      <c r="L255" s="125"/>
      <c r="M255" s="57"/>
      <c r="N255" s="55"/>
      <c r="O255" s="58"/>
      <c r="P255" s="58"/>
      <c r="Q255" s="58"/>
      <c r="R255" s="58"/>
      <c r="S255" s="58"/>
      <c r="T255" s="58"/>
      <c r="U255" s="58"/>
      <c r="V255" s="58"/>
      <c r="W255" s="58"/>
      <c r="X255" s="58"/>
    </row>
    <row r="256" spans="2:24" s="110" customFormat="1" ht="15" hidden="1" customHeight="1" x14ac:dyDescent="0.4">
      <c r="B256" s="58"/>
      <c r="C256" s="55"/>
      <c r="D256" s="113"/>
      <c r="E256" s="123"/>
      <c r="F256" s="57"/>
      <c r="G256" s="55"/>
      <c r="H256" s="55"/>
      <c r="I256" s="124"/>
      <c r="J256" s="57"/>
      <c r="K256" s="57"/>
      <c r="L256" s="125"/>
      <c r="M256" s="57"/>
      <c r="N256" s="55"/>
      <c r="O256" s="58"/>
      <c r="P256" s="58"/>
      <c r="Q256" s="58"/>
      <c r="R256" s="58"/>
      <c r="S256" s="58"/>
      <c r="T256" s="58"/>
      <c r="U256" s="58"/>
      <c r="V256" s="58"/>
      <c r="W256" s="58"/>
      <c r="X256" s="58"/>
    </row>
    <row r="257" spans="2:24" s="110" customFormat="1" ht="15" hidden="1" customHeight="1" x14ac:dyDescent="0.4">
      <c r="B257" s="58"/>
      <c r="C257" s="55"/>
      <c r="D257" s="113"/>
      <c r="E257" s="123"/>
      <c r="F257" s="57"/>
      <c r="G257" s="55"/>
      <c r="H257" s="55"/>
      <c r="I257" s="124"/>
      <c r="J257" s="57"/>
      <c r="K257" s="57"/>
      <c r="L257" s="125"/>
      <c r="M257" s="57"/>
      <c r="N257" s="55"/>
      <c r="O257" s="58"/>
      <c r="P257" s="58"/>
      <c r="Q257" s="58"/>
      <c r="R257" s="58"/>
      <c r="S257" s="58"/>
      <c r="T257" s="58"/>
      <c r="U257" s="58"/>
      <c r="V257" s="58"/>
      <c r="W257" s="58"/>
      <c r="X257" s="58"/>
    </row>
    <row r="258" spans="2:24" s="110" customFormat="1" ht="15" hidden="1" customHeight="1" x14ac:dyDescent="0.4">
      <c r="B258" s="58"/>
      <c r="C258" s="55"/>
      <c r="D258" s="113"/>
      <c r="E258" s="123"/>
      <c r="F258" s="57"/>
      <c r="G258" s="55"/>
      <c r="H258" s="55"/>
      <c r="I258" s="124"/>
      <c r="J258" s="57"/>
      <c r="K258" s="57"/>
      <c r="L258" s="125"/>
      <c r="M258" s="57"/>
      <c r="N258" s="55"/>
      <c r="O258" s="58"/>
      <c r="P258" s="58"/>
      <c r="Q258" s="58"/>
      <c r="R258" s="58"/>
      <c r="S258" s="58"/>
      <c r="T258" s="58"/>
      <c r="U258" s="58"/>
      <c r="V258" s="58"/>
      <c r="W258" s="58"/>
      <c r="X258" s="58"/>
    </row>
    <row r="259" spans="2:24" s="110" customFormat="1" ht="15" hidden="1" customHeight="1" x14ac:dyDescent="0.4">
      <c r="B259" s="58"/>
      <c r="C259" s="55"/>
      <c r="D259" s="113"/>
      <c r="E259" s="123"/>
      <c r="F259" s="57"/>
      <c r="G259" s="55"/>
      <c r="H259" s="55"/>
      <c r="I259" s="124"/>
      <c r="J259" s="57"/>
      <c r="K259" s="57"/>
      <c r="L259" s="125"/>
      <c r="M259" s="57"/>
      <c r="N259" s="55"/>
      <c r="O259" s="58"/>
      <c r="P259" s="58"/>
      <c r="Q259" s="58"/>
      <c r="R259" s="58"/>
      <c r="S259" s="58"/>
      <c r="T259" s="58"/>
      <c r="U259" s="58"/>
      <c r="V259" s="58"/>
      <c r="W259" s="58"/>
      <c r="X259" s="58"/>
    </row>
    <row r="260" spans="2:24" s="110" customFormat="1" ht="15" hidden="1" customHeight="1" x14ac:dyDescent="0.4">
      <c r="B260" s="58"/>
      <c r="C260" s="55"/>
      <c r="D260" s="113"/>
      <c r="E260" s="123"/>
      <c r="F260" s="57"/>
      <c r="G260" s="55"/>
      <c r="H260" s="55"/>
      <c r="I260" s="124"/>
      <c r="J260" s="57"/>
      <c r="K260" s="57"/>
      <c r="L260" s="125"/>
      <c r="M260" s="57"/>
      <c r="N260" s="55"/>
      <c r="O260" s="58"/>
      <c r="P260" s="58"/>
      <c r="Q260" s="58"/>
      <c r="R260" s="58"/>
      <c r="S260" s="58"/>
      <c r="T260" s="58"/>
      <c r="U260" s="58"/>
      <c r="V260" s="58"/>
      <c r="W260" s="58"/>
      <c r="X260" s="58"/>
    </row>
    <row r="261" spans="2:24" s="110" customFormat="1" ht="15" hidden="1" customHeight="1" x14ac:dyDescent="0.4">
      <c r="B261" s="58"/>
      <c r="C261" s="55"/>
      <c r="D261" s="113"/>
      <c r="E261" s="123"/>
      <c r="F261" s="57"/>
      <c r="G261" s="55"/>
      <c r="H261" s="55"/>
      <c r="I261" s="124"/>
      <c r="J261" s="57"/>
      <c r="K261" s="57"/>
      <c r="L261" s="125"/>
      <c r="M261" s="57"/>
      <c r="N261" s="55"/>
      <c r="O261" s="58"/>
      <c r="P261" s="58"/>
      <c r="Q261" s="58"/>
      <c r="R261" s="58"/>
      <c r="S261" s="58"/>
      <c r="T261" s="58"/>
      <c r="U261" s="58"/>
      <c r="V261" s="58"/>
      <c r="W261" s="58"/>
      <c r="X261" s="58"/>
    </row>
    <row r="262" spans="2:24" s="110" customFormat="1" ht="15" hidden="1" customHeight="1" x14ac:dyDescent="0.4">
      <c r="B262" s="58"/>
      <c r="C262" s="55"/>
      <c r="D262" s="113"/>
      <c r="E262" s="123"/>
      <c r="F262" s="57"/>
      <c r="G262" s="55"/>
      <c r="H262" s="55"/>
      <c r="I262" s="124"/>
      <c r="J262" s="57"/>
      <c r="K262" s="57"/>
      <c r="L262" s="125"/>
      <c r="M262" s="57"/>
      <c r="N262" s="55"/>
      <c r="O262" s="58"/>
      <c r="P262" s="58"/>
      <c r="Q262" s="58"/>
      <c r="R262" s="58"/>
      <c r="S262" s="58"/>
      <c r="T262" s="58"/>
      <c r="U262" s="58"/>
      <c r="V262" s="58"/>
      <c r="W262" s="58"/>
      <c r="X262" s="58"/>
    </row>
    <row r="263" spans="2:24" s="110" customFormat="1" ht="15" hidden="1" customHeight="1" x14ac:dyDescent="0.4">
      <c r="B263" s="58"/>
      <c r="C263" s="55"/>
      <c r="D263" s="113"/>
      <c r="E263" s="123"/>
      <c r="F263" s="57"/>
      <c r="G263" s="55"/>
      <c r="H263" s="55"/>
      <c r="I263" s="124"/>
      <c r="J263" s="57"/>
      <c r="K263" s="57"/>
      <c r="L263" s="125"/>
      <c r="M263" s="57"/>
      <c r="N263" s="55"/>
      <c r="O263" s="58"/>
      <c r="P263" s="58"/>
      <c r="Q263" s="58"/>
      <c r="R263" s="58"/>
      <c r="S263" s="58"/>
      <c r="T263" s="58"/>
      <c r="U263" s="58"/>
      <c r="V263" s="58"/>
      <c r="W263" s="58"/>
      <c r="X263" s="58"/>
    </row>
    <row r="264" spans="2:24" s="110" customFormat="1" ht="15" hidden="1" customHeight="1" x14ac:dyDescent="0.4">
      <c r="B264" s="58"/>
      <c r="C264" s="55"/>
      <c r="D264" s="113"/>
      <c r="E264" s="123"/>
      <c r="F264" s="57"/>
      <c r="G264" s="55"/>
      <c r="H264" s="55"/>
      <c r="I264" s="124"/>
      <c r="J264" s="57"/>
      <c r="K264" s="57"/>
      <c r="L264" s="125"/>
      <c r="M264" s="57"/>
      <c r="N264" s="55"/>
      <c r="O264" s="58"/>
      <c r="P264" s="58"/>
      <c r="Q264" s="58"/>
      <c r="R264" s="58"/>
      <c r="S264" s="58"/>
      <c r="T264" s="58"/>
      <c r="U264" s="58"/>
      <c r="V264" s="58"/>
      <c r="W264" s="58"/>
      <c r="X264" s="58"/>
    </row>
    <row r="265" spans="2:24" s="110" customFormat="1" ht="15" hidden="1" customHeight="1" x14ac:dyDescent="0.4">
      <c r="B265" s="58"/>
      <c r="C265" s="55"/>
      <c r="D265" s="113"/>
      <c r="E265" s="123"/>
      <c r="F265" s="57"/>
      <c r="G265" s="55"/>
      <c r="H265" s="55"/>
      <c r="I265" s="124"/>
      <c r="J265" s="57"/>
      <c r="K265" s="57"/>
      <c r="L265" s="125"/>
      <c r="M265" s="57"/>
      <c r="N265" s="55"/>
      <c r="O265" s="58"/>
      <c r="P265" s="58"/>
      <c r="Q265" s="58"/>
      <c r="R265" s="58"/>
      <c r="S265" s="58"/>
      <c r="T265" s="58"/>
      <c r="U265" s="58"/>
      <c r="V265" s="58"/>
      <c r="W265" s="58"/>
      <c r="X265" s="58"/>
    </row>
    <row r="266" spans="2:24" s="110" customFormat="1" ht="15" hidden="1" customHeight="1" x14ac:dyDescent="0.4">
      <c r="B266" s="58"/>
      <c r="C266" s="55"/>
      <c r="D266" s="113"/>
      <c r="E266" s="123"/>
      <c r="F266" s="57"/>
      <c r="G266" s="55"/>
      <c r="H266" s="55"/>
      <c r="I266" s="124"/>
      <c r="J266" s="57"/>
      <c r="K266" s="57"/>
      <c r="L266" s="125"/>
      <c r="M266" s="57"/>
      <c r="N266" s="55"/>
      <c r="O266" s="58"/>
      <c r="P266" s="58"/>
      <c r="Q266" s="58"/>
      <c r="R266" s="58"/>
      <c r="S266" s="58"/>
      <c r="T266" s="58"/>
      <c r="U266" s="58"/>
      <c r="V266" s="58"/>
      <c r="W266" s="58"/>
      <c r="X266" s="58"/>
    </row>
    <row r="267" spans="2:24" s="110" customFormat="1" ht="15" hidden="1" customHeight="1" x14ac:dyDescent="0.4">
      <c r="B267" s="58"/>
      <c r="C267" s="55"/>
      <c r="D267" s="113"/>
      <c r="E267" s="123"/>
      <c r="F267" s="57"/>
      <c r="G267" s="55"/>
      <c r="H267" s="55"/>
      <c r="I267" s="124"/>
      <c r="J267" s="57"/>
      <c r="K267" s="57"/>
      <c r="L267" s="125"/>
      <c r="M267" s="57"/>
      <c r="N267" s="55"/>
      <c r="O267" s="58"/>
      <c r="P267" s="58"/>
      <c r="Q267" s="58"/>
      <c r="R267" s="58"/>
      <c r="S267" s="58"/>
      <c r="T267" s="58"/>
      <c r="U267" s="58"/>
      <c r="V267" s="58"/>
      <c r="W267" s="58"/>
      <c r="X267" s="58"/>
    </row>
    <row r="268" spans="2:24" s="110" customFormat="1" ht="15" hidden="1" customHeight="1" x14ac:dyDescent="0.4">
      <c r="B268" s="58"/>
      <c r="C268" s="55"/>
      <c r="D268" s="113"/>
      <c r="E268" s="123"/>
      <c r="F268" s="57"/>
      <c r="G268" s="55"/>
      <c r="H268" s="55"/>
      <c r="I268" s="124"/>
      <c r="J268" s="57"/>
      <c r="K268" s="57"/>
      <c r="L268" s="125"/>
      <c r="M268" s="57"/>
      <c r="N268" s="55"/>
      <c r="O268" s="58"/>
      <c r="P268" s="58"/>
      <c r="Q268" s="58"/>
      <c r="R268" s="58"/>
      <c r="S268" s="58"/>
      <c r="T268" s="58"/>
      <c r="U268" s="58"/>
      <c r="V268" s="58"/>
      <c r="W268" s="58"/>
      <c r="X268" s="58"/>
    </row>
    <row r="269" spans="2:24" s="110" customFormat="1" ht="15" hidden="1" customHeight="1" x14ac:dyDescent="0.4">
      <c r="B269" s="58"/>
      <c r="C269" s="55"/>
      <c r="D269" s="113"/>
      <c r="E269" s="123"/>
      <c r="F269" s="57"/>
      <c r="G269" s="55"/>
      <c r="H269" s="55"/>
      <c r="I269" s="124"/>
      <c r="J269" s="57"/>
      <c r="K269" s="57"/>
      <c r="L269" s="125"/>
      <c r="M269" s="57"/>
      <c r="N269" s="55"/>
      <c r="O269" s="58"/>
      <c r="P269" s="58"/>
      <c r="Q269" s="58"/>
      <c r="R269" s="58"/>
      <c r="S269" s="58"/>
      <c r="T269" s="58"/>
      <c r="U269" s="58"/>
      <c r="V269" s="58"/>
      <c r="W269" s="58"/>
      <c r="X269" s="58"/>
    </row>
    <row r="270" spans="2:24" s="110" customFormat="1" ht="15" hidden="1" customHeight="1" x14ac:dyDescent="0.4">
      <c r="B270" s="58"/>
      <c r="C270" s="55"/>
      <c r="D270" s="113"/>
      <c r="E270" s="123"/>
      <c r="F270" s="57"/>
      <c r="G270" s="55"/>
      <c r="H270" s="55"/>
      <c r="I270" s="124"/>
      <c r="J270" s="57"/>
      <c r="K270" s="57"/>
      <c r="L270" s="125"/>
      <c r="M270" s="57"/>
      <c r="N270" s="55"/>
      <c r="O270" s="58"/>
      <c r="P270" s="58"/>
      <c r="Q270" s="58"/>
      <c r="R270" s="58"/>
      <c r="S270" s="58"/>
      <c r="T270" s="58"/>
      <c r="U270" s="58"/>
      <c r="V270" s="58"/>
      <c r="W270" s="58"/>
      <c r="X270" s="58"/>
    </row>
    <row r="271" spans="2:24" s="110" customFormat="1" ht="15" hidden="1" customHeight="1" x14ac:dyDescent="0.4">
      <c r="B271" s="58"/>
      <c r="C271" s="55"/>
      <c r="D271" s="113"/>
      <c r="E271" s="123"/>
      <c r="F271" s="57"/>
      <c r="G271" s="55"/>
      <c r="H271" s="55"/>
      <c r="I271" s="124"/>
      <c r="J271" s="57"/>
      <c r="K271" s="57"/>
      <c r="L271" s="125"/>
      <c r="M271" s="57"/>
      <c r="N271" s="55"/>
      <c r="O271" s="58"/>
      <c r="P271" s="58"/>
      <c r="Q271" s="58"/>
      <c r="R271" s="58"/>
      <c r="S271" s="58"/>
      <c r="T271" s="58"/>
      <c r="U271" s="58"/>
      <c r="V271" s="58"/>
      <c r="W271" s="58"/>
      <c r="X271" s="58"/>
    </row>
    <row r="272" spans="2:24" s="110" customFormat="1" ht="15" hidden="1" customHeight="1" x14ac:dyDescent="0.4">
      <c r="B272" s="58"/>
      <c r="C272" s="55"/>
      <c r="D272" s="113"/>
      <c r="E272" s="123"/>
      <c r="F272" s="57"/>
      <c r="G272" s="55"/>
      <c r="H272" s="55"/>
      <c r="I272" s="124"/>
      <c r="J272" s="57"/>
      <c r="K272" s="57"/>
      <c r="L272" s="125"/>
      <c r="M272" s="57"/>
      <c r="N272" s="55"/>
      <c r="O272" s="58"/>
      <c r="P272" s="58"/>
      <c r="Q272" s="58"/>
      <c r="R272" s="58"/>
      <c r="S272" s="58"/>
      <c r="T272" s="58"/>
      <c r="U272" s="58"/>
      <c r="V272" s="58"/>
      <c r="W272" s="58"/>
      <c r="X272" s="58"/>
    </row>
    <row r="273" spans="2:24" s="110" customFormat="1" ht="15" hidden="1" customHeight="1" x14ac:dyDescent="0.4">
      <c r="B273" s="58"/>
      <c r="C273" s="55"/>
      <c r="D273" s="113"/>
      <c r="E273" s="123"/>
      <c r="F273" s="57"/>
      <c r="G273" s="55"/>
      <c r="H273" s="55"/>
      <c r="I273" s="124"/>
      <c r="J273" s="57"/>
      <c r="K273" s="57"/>
      <c r="L273" s="125"/>
      <c r="M273" s="57"/>
      <c r="N273" s="55"/>
      <c r="O273" s="58"/>
      <c r="P273" s="58"/>
      <c r="Q273" s="58"/>
      <c r="R273" s="58"/>
      <c r="S273" s="58"/>
      <c r="T273" s="58"/>
      <c r="U273" s="58"/>
      <c r="V273" s="58"/>
      <c r="W273" s="58"/>
      <c r="X273" s="58"/>
    </row>
    <row r="274" spans="2:24" s="110" customFormat="1" ht="15" hidden="1" customHeight="1" x14ac:dyDescent="0.4">
      <c r="B274" s="58"/>
      <c r="C274" s="55"/>
      <c r="D274" s="113"/>
      <c r="E274" s="123"/>
      <c r="F274" s="57"/>
      <c r="G274" s="55"/>
      <c r="H274" s="55"/>
      <c r="I274" s="124"/>
      <c r="J274" s="57"/>
      <c r="K274" s="57"/>
      <c r="L274" s="125"/>
      <c r="M274" s="57"/>
      <c r="N274" s="55"/>
      <c r="O274" s="58"/>
      <c r="P274" s="58"/>
      <c r="Q274" s="58"/>
      <c r="R274" s="58"/>
      <c r="S274" s="58"/>
      <c r="T274" s="58"/>
      <c r="U274" s="58"/>
      <c r="V274" s="58"/>
      <c r="W274" s="58"/>
      <c r="X274" s="58"/>
    </row>
    <row r="275" spans="2:24" s="110" customFormat="1" ht="15" hidden="1" customHeight="1" x14ac:dyDescent="0.4">
      <c r="B275" s="58"/>
      <c r="C275" s="55"/>
      <c r="D275" s="113"/>
      <c r="E275" s="123"/>
      <c r="F275" s="57"/>
      <c r="G275" s="55"/>
      <c r="H275" s="55"/>
      <c r="I275" s="124"/>
      <c r="J275" s="57"/>
      <c r="K275" s="57"/>
      <c r="L275" s="125"/>
      <c r="M275" s="57"/>
      <c r="N275" s="55"/>
      <c r="O275" s="58"/>
      <c r="P275" s="58"/>
      <c r="Q275" s="58"/>
      <c r="R275" s="58"/>
      <c r="S275" s="58"/>
      <c r="T275" s="58"/>
      <c r="U275" s="58"/>
      <c r="V275" s="58"/>
      <c r="W275" s="58"/>
      <c r="X275" s="58"/>
    </row>
    <row r="276" spans="2:24" s="110" customFormat="1" ht="15" hidden="1" customHeight="1" x14ac:dyDescent="0.4">
      <c r="B276" s="58"/>
      <c r="C276" s="55"/>
      <c r="D276" s="113"/>
      <c r="E276" s="123"/>
      <c r="F276" s="57"/>
      <c r="G276" s="55"/>
      <c r="H276" s="55"/>
      <c r="I276" s="124"/>
      <c r="J276" s="57"/>
      <c r="K276" s="57"/>
      <c r="L276" s="125"/>
      <c r="M276" s="57"/>
      <c r="N276" s="55"/>
      <c r="O276" s="58"/>
      <c r="P276" s="58"/>
      <c r="Q276" s="58"/>
      <c r="R276" s="58"/>
      <c r="S276" s="58"/>
      <c r="T276" s="58"/>
      <c r="U276" s="58"/>
      <c r="V276" s="58"/>
      <c r="W276" s="58"/>
      <c r="X276" s="58"/>
    </row>
    <row r="277" spans="2:24" s="110" customFormat="1" ht="15" hidden="1" customHeight="1" x14ac:dyDescent="0.4">
      <c r="B277" s="58"/>
      <c r="C277" s="55"/>
      <c r="D277" s="113"/>
      <c r="E277" s="123"/>
      <c r="F277" s="57"/>
      <c r="G277" s="55"/>
      <c r="H277" s="55"/>
      <c r="I277" s="124"/>
      <c r="J277" s="57"/>
      <c r="K277" s="57"/>
      <c r="L277" s="125"/>
      <c r="M277" s="57"/>
      <c r="N277" s="55"/>
      <c r="O277" s="58"/>
      <c r="P277" s="58"/>
      <c r="Q277" s="58"/>
      <c r="R277" s="58"/>
      <c r="S277" s="58"/>
      <c r="T277" s="58"/>
      <c r="U277" s="58"/>
      <c r="V277" s="58"/>
      <c r="W277" s="58"/>
      <c r="X277" s="58"/>
    </row>
    <row r="278" spans="2:24" s="110" customFormat="1" ht="15" hidden="1" customHeight="1" x14ac:dyDescent="0.4">
      <c r="B278" s="58"/>
      <c r="C278" s="55"/>
      <c r="D278" s="113"/>
      <c r="E278" s="123"/>
      <c r="F278" s="57"/>
      <c r="G278" s="55"/>
      <c r="H278" s="55"/>
      <c r="I278" s="124"/>
      <c r="J278" s="57"/>
      <c r="K278" s="57"/>
      <c r="L278" s="125"/>
      <c r="M278" s="57"/>
      <c r="N278" s="55"/>
      <c r="O278" s="58"/>
      <c r="P278" s="58"/>
      <c r="Q278" s="58"/>
      <c r="R278" s="58"/>
      <c r="S278" s="58"/>
      <c r="T278" s="58"/>
      <c r="U278" s="58"/>
      <c r="V278" s="58"/>
      <c r="W278" s="58"/>
      <c r="X278" s="58"/>
    </row>
    <row r="279" spans="2:24" s="110" customFormat="1" ht="15" hidden="1" customHeight="1" x14ac:dyDescent="0.4">
      <c r="B279" s="58"/>
      <c r="C279" s="55"/>
      <c r="D279" s="113"/>
      <c r="E279" s="123"/>
      <c r="F279" s="57"/>
      <c r="G279" s="55"/>
      <c r="H279" s="55"/>
      <c r="I279" s="124"/>
      <c r="J279" s="57"/>
      <c r="K279" s="57"/>
      <c r="L279" s="125"/>
      <c r="M279" s="57"/>
      <c r="N279" s="55"/>
      <c r="O279" s="58"/>
      <c r="P279" s="58"/>
      <c r="Q279" s="58"/>
      <c r="R279" s="58"/>
      <c r="S279" s="58"/>
      <c r="T279" s="58"/>
      <c r="U279" s="58"/>
      <c r="V279" s="58"/>
      <c r="W279" s="58"/>
      <c r="X279" s="58"/>
    </row>
    <row r="280" spans="2:24" s="110" customFormat="1" ht="15" hidden="1" customHeight="1" x14ac:dyDescent="0.4">
      <c r="B280" s="58"/>
      <c r="C280" s="55"/>
      <c r="D280" s="113"/>
      <c r="E280" s="123"/>
      <c r="F280" s="57"/>
      <c r="G280" s="55"/>
      <c r="H280" s="55"/>
      <c r="I280" s="124"/>
      <c r="J280" s="57"/>
      <c r="K280" s="57"/>
      <c r="L280" s="125"/>
      <c r="M280" s="57"/>
      <c r="N280" s="55"/>
      <c r="O280" s="58"/>
      <c r="P280" s="58"/>
      <c r="Q280" s="58"/>
      <c r="R280" s="58"/>
      <c r="S280" s="58"/>
      <c r="T280" s="58"/>
      <c r="U280" s="58"/>
      <c r="V280" s="58"/>
      <c r="W280" s="58"/>
      <c r="X280" s="58"/>
    </row>
    <row r="281" spans="2:24" s="110" customFormat="1" ht="15" hidden="1" customHeight="1" x14ac:dyDescent="0.4">
      <c r="B281" s="58"/>
      <c r="C281" s="55"/>
      <c r="D281" s="113"/>
      <c r="E281" s="123"/>
      <c r="F281" s="57"/>
      <c r="G281" s="55"/>
      <c r="H281" s="55"/>
      <c r="I281" s="124"/>
      <c r="J281" s="57"/>
      <c r="K281" s="57"/>
      <c r="L281" s="125"/>
      <c r="M281" s="57"/>
      <c r="N281" s="55"/>
      <c r="O281" s="58"/>
      <c r="P281" s="58"/>
      <c r="Q281" s="58"/>
      <c r="R281" s="58"/>
      <c r="S281" s="58"/>
      <c r="T281" s="58"/>
      <c r="U281" s="58"/>
      <c r="V281" s="58"/>
      <c r="W281" s="58"/>
      <c r="X281" s="58"/>
    </row>
    <row r="282" spans="2:24" s="110" customFormat="1" ht="15" hidden="1" customHeight="1" x14ac:dyDescent="0.4">
      <c r="B282" s="58"/>
      <c r="C282" s="55"/>
      <c r="D282" s="113"/>
      <c r="E282" s="123"/>
      <c r="F282" s="57"/>
      <c r="G282" s="55"/>
      <c r="H282" s="55"/>
      <c r="I282" s="124"/>
      <c r="J282" s="57"/>
      <c r="K282" s="57"/>
      <c r="L282" s="125"/>
      <c r="M282" s="57"/>
      <c r="N282" s="55"/>
      <c r="O282" s="58"/>
      <c r="P282" s="58"/>
      <c r="Q282" s="58"/>
      <c r="R282" s="58"/>
      <c r="S282" s="58"/>
      <c r="T282" s="58"/>
      <c r="U282" s="58"/>
      <c r="V282" s="58"/>
      <c r="W282" s="58"/>
      <c r="X282" s="58"/>
    </row>
    <row r="283" spans="2:24" s="110" customFormat="1" ht="15" hidden="1" customHeight="1" x14ac:dyDescent="0.4">
      <c r="B283" s="58"/>
      <c r="C283" s="55"/>
      <c r="D283" s="113"/>
      <c r="E283" s="123"/>
      <c r="F283" s="57"/>
      <c r="G283" s="55"/>
      <c r="H283" s="55"/>
      <c r="I283" s="124"/>
      <c r="J283" s="57"/>
      <c r="K283" s="57"/>
      <c r="L283" s="125"/>
      <c r="M283" s="57"/>
      <c r="N283" s="55"/>
      <c r="O283" s="58"/>
      <c r="P283" s="58"/>
      <c r="Q283" s="58"/>
      <c r="R283" s="58"/>
      <c r="S283" s="58"/>
      <c r="T283" s="58"/>
      <c r="U283" s="58"/>
      <c r="V283" s="58"/>
      <c r="W283" s="58"/>
      <c r="X283" s="58"/>
    </row>
    <row r="284" spans="2:24" s="110" customFormat="1" ht="15" hidden="1" customHeight="1" x14ac:dyDescent="0.4">
      <c r="B284" s="58"/>
      <c r="C284" s="55"/>
      <c r="D284" s="113"/>
      <c r="E284" s="123"/>
      <c r="F284" s="57"/>
      <c r="G284" s="55"/>
      <c r="H284" s="55"/>
      <c r="I284" s="124"/>
      <c r="J284" s="57"/>
      <c r="K284" s="57"/>
      <c r="L284" s="125"/>
      <c r="M284" s="57"/>
      <c r="N284" s="55"/>
      <c r="O284" s="58"/>
      <c r="P284" s="58"/>
      <c r="Q284" s="58"/>
      <c r="R284" s="58"/>
      <c r="S284" s="58"/>
      <c r="T284" s="58"/>
      <c r="U284" s="58"/>
      <c r="V284" s="58"/>
      <c r="W284" s="58"/>
      <c r="X284" s="58"/>
    </row>
    <row r="285" spans="2:24" s="110" customFormat="1" ht="15" hidden="1" customHeight="1" x14ac:dyDescent="0.4">
      <c r="B285" s="58"/>
      <c r="C285" s="55"/>
      <c r="D285" s="113"/>
      <c r="E285" s="123"/>
      <c r="F285" s="57"/>
      <c r="G285" s="55"/>
      <c r="H285" s="55"/>
      <c r="I285" s="124"/>
      <c r="J285" s="57"/>
      <c r="K285" s="57"/>
      <c r="L285" s="125"/>
      <c r="M285" s="57"/>
      <c r="N285" s="55"/>
      <c r="O285" s="58"/>
      <c r="P285" s="58"/>
      <c r="Q285" s="58"/>
      <c r="R285" s="58"/>
      <c r="S285" s="58"/>
      <c r="T285" s="58"/>
      <c r="U285" s="58"/>
      <c r="V285" s="58"/>
      <c r="W285" s="58"/>
      <c r="X285" s="58"/>
    </row>
    <row r="286" spans="2:24" s="110" customFormat="1" ht="15" hidden="1" customHeight="1" x14ac:dyDescent="0.4">
      <c r="B286" s="58"/>
      <c r="C286" s="55"/>
      <c r="D286" s="113"/>
      <c r="E286" s="123"/>
      <c r="F286" s="57"/>
      <c r="G286" s="55"/>
      <c r="H286" s="55"/>
      <c r="I286" s="124"/>
      <c r="J286" s="57"/>
      <c r="K286" s="57"/>
      <c r="L286" s="125"/>
      <c r="M286" s="57"/>
      <c r="N286" s="55"/>
      <c r="O286" s="58"/>
      <c r="P286" s="58"/>
      <c r="Q286" s="58"/>
      <c r="R286" s="58"/>
      <c r="S286" s="58"/>
      <c r="T286" s="58"/>
      <c r="U286" s="58"/>
      <c r="V286" s="58"/>
      <c r="W286" s="58"/>
      <c r="X286" s="58"/>
    </row>
    <row r="287" spans="2:24" s="110" customFormat="1" ht="15" hidden="1" customHeight="1" x14ac:dyDescent="0.4">
      <c r="B287" s="58"/>
      <c r="C287" s="55"/>
      <c r="D287" s="113"/>
      <c r="E287" s="123"/>
      <c r="F287" s="57"/>
      <c r="G287" s="55"/>
      <c r="H287" s="55"/>
      <c r="I287" s="124"/>
      <c r="J287" s="57"/>
      <c r="K287" s="57"/>
      <c r="L287" s="125"/>
      <c r="M287" s="57"/>
      <c r="N287" s="55"/>
      <c r="O287" s="58"/>
      <c r="P287" s="58"/>
      <c r="Q287" s="58"/>
      <c r="R287" s="58"/>
      <c r="S287" s="58"/>
      <c r="T287" s="58"/>
      <c r="U287" s="58"/>
      <c r="V287" s="58"/>
      <c r="W287" s="58"/>
      <c r="X287" s="58"/>
    </row>
    <row r="288" spans="2:24" s="110" customFormat="1" ht="15" hidden="1" customHeight="1" x14ac:dyDescent="0.4">
      <c r="B288" s="58"/>
      <c r="C288" s="55"/>
      <c r="D288" s="113"/>
      <c r="E288" s="123"/>
      <c r="F288" s="57"/>
      <c r="G288" s="55"/>
      <c r="H288" s="55"/>
      <c r="I288" s="124"/>
      <c r="J288" s="57"/>
      <c r="K288" s="57"/>
      <c r="L288" s="125"/>
      <c r="M288" s="57"/>
      <c r="N288" s="55"/>
      <c r="O288" s="58"/>
      <c r="P288" s="58"/>
      <c r="Q288" s="58"/>
      <c r="R288" s="58"/>
      <c r="S288" s="58"/>
      <c r="T288" s="58"/>
      <c r="U288" s="58"/>
      <c r="V288" s="58"/>
      <c r="W288" s="58"/>
      <c r="X288" s="58"/>
    </row>
    <row r="289" spans="2:24" s="110" customFormat="1" ht="15" hidden="1" customHeight="1" x14ac:dyDescent="0.4">
      <c r="B289" s="58"/>
      <c r="C289" s="55"/>
      <c r="D289" s="113"/>
      <c r="E289" s="123"/>
      <c r="F289" s="57"/>
      <c r="G289" s="55"/>
      <c r="H289" s="55"/>
      <c r="I289" s="124"/>
      <c r="J289" s="57"/>
      <c r="K289" s="57"/>
      <c r="L289" s="125"/>
      <c r="M289" s="57"/>
      <c r="N289" s="55"/>
      <c r="O289" s="58"/>
      <c r="P289" s="58"/>
      <c r="Q289" s="58"/>
      <c r="R289" s="58"/>
      <c r="S289" s="58"/>
      <c r="T289" s="58"/>
      <c r="U289" s="58"/>
      <c r="V289" s="58"/>
      <c r="W289" s="58"/>
      <c r="X289" s="58"/>
    </row>
    <row r="290" spans="2:24" s="110" customFormat="1" ht="15" hidden="1" customHeight="1" x14ac:dyDescent="0.4">
      <c r="B290" s="58"/>
      <c r="C290" s="55"/>
      <c r="D290" s="113"/>
      <c r="E290" s="123"/>
      <c r="F290" s="57"/>
      <c r="G290" s="55"/>
      <c r="H290" s="55"/>
      <c r="I290" s="124"/>
      <c r="J290" s="57"/>
      <c r="K290" s="57"/>
      <c r="L290" s="125"/>
      <c r="M290" s="57"/>
      <c r="N290" s="55"/>
      <c r="O290" s="58"/>
      <c r="P290" s="58"/>
      <c r="Q290" s="58"/>
      <c r="R290" s="58"/>
      <c r="S290" s="58"/>
      <c r="T290" s="58"/>
      <c r="U290" s="58"/>
      <c r="V290" s="58"/>
      <c r="W290" s="58"/>
      <c r="X290" s="58"/>
    </row>
    <row r="291" spans="2:24" s="110" customFormat="1" ht="15" hidden="1" customHeight="1" x14ac:dyDescent="0.4">
      <c r="B291" s="58"/>
      <c r="C291" s="55"/>
      <c r="D291" s="113"/>
      <c r="E291" s="123"/>
      <c r="F291" s="57"/>
      <c r="G291" s="55"/>
      <c r="H291" s="55"/>
      <c r="I291" s="124"/>
      <c r="J291" s="57"/>
      <c r="K291" s="57"/>
      <c r="L291" s="125"/>
      <c r="M291" s="57"/>
      <c r="N291" s="55"/>
      <c r="O291" s="58"/>
      <c r="P291" s="58"/>
      <c r="Q291" s="58"/>
      <c r="R291" s="58"/>
      <c r="S291" s="58"/>
      <c r="T291" s="58"/>
      <c r="U291" s="58"/>
      <c r="V291" s="58"/>
      <c r="W291" s="58"/>
      <c r="X291" s="58"/>
    </row>
    <row r="292" spans="2:24" s="110" customFormat="1" ht="15" hidden="1" customHeight="1" x14ac:dyDescent="0.4">
      <c r="B292" s="58"/>
      <c r="C292" s="55"/>
      <c r="D292" s="113"/>
      <c r="E292" s="123"/>
      <c r="F292" s="57"/>
      <c r="G292" s="55"/>
      <c r="H292" s="55"/>
      <c r="I292" s="124"/>
      <c r="J292" s="57"/>
      <c r="K292" s="57"/>
      <c r="L292" s="125"/>
      <c r="M292" s="57"/>
      <c r="N292" s="55"/>
      <c r="O292" s="58"/>
      <c r="P292" s="58"/>
      <c r="Q292" s="58"/>
      <c r="R292" s="58"/>
      <c r="S292" s="58"/>
      <c r="T292" s="58"/>
      <c r="U292" s="58"/>
      <c r="V292" s="58"/>
      <c r="W292" s="58"/>
      <c r="X292" s="58"/>
    </row>
    <row r="293" spans="2:24" s="110" customFormat="1" ht="15" hidden="1" customHeight="1" x14ac:dyDescent="0.4">
      <c r="B293" s="58"/>
      <c r="C293" s="55"/>
      <c r="D293" s="113"/>
      <c r="E293" s="123"/>
      <c r="F293" s="57"/>
      <c r="G293" s="55"/>
      <c r="H293" s="55"/>
      <c r="I293" s="124"/>
      <c r="J293" s="57"/>
      <c r="K293" s="57"/>
      <c r="L293" s="125"/>
      <c r="M293" s="57"/>
      <c r="N293" s="55"/>
      <c r="O293" s="58"/>
      <c r="P293" s="58"/>
      <c r="Q293" s="58"/>
      <c r="R293" s="58"/>
      <c r="S293" s="58"/>
      <c r="T293" s="58"/>
      <c r="U293" s="58"/>
      <c r="V293" s="58"/>
      <c r="W293" s="58"/>
      <c r="X293" s="58"/>
    </row>
    <row r="294" spans="2:24" s="110" customFormat="1" ht="15" hidden="1" customHeight="1" x14ac:dyDescent="0.4">
      <c r="B294" s="58"/>
      <c r="C294" s="55"/>
      <c r="D294" s="113"/>
      <c r="E294" s="123"/>
      <c r="F294" s="57"/>
      <c r="G294" s="55"/>
      <c r="H294" s="55"/>
      <c r="I294" s="124"/>
      <c r="J294" s="57"/>
      <c r="K294" s="57"/>
      <c r="L294" s="125"/>
      <c r="M294" s="57"/>
      <c r="N294" s="55"/>
      <c r="O294" s="58"/>
      <c r="P294" s="58"/>
      <c r="Q294" s="58"/>
      <c r="R294" s="58"/>
      <c r="S294" s="58"/>
      <c r="T294" s="58"/>
      <c r="U294" s="58"/>
      <c r="V294" s="58"/>
      <c r="W294" s="58"/>
      <c r="X294" s="58"/>
    </row>
    <row r="295" spans="2:24" s="110" customFormat="1" ht="15" hidden="1" customHeight="1" x14ac:dyDescent="0.4">
      <c r="B295" s="58"/>
      <c r="C295" s="55"/>
      <c r="D295" s="113"/>
      <c r="E295" s="123"/>
      <c r="F295" s="57"/>
      <c r="G295" s="55"/>
      <c r="H295" s="55"/>
      <c r="I295" s="124"/>
      <c r="J295" s="57"/>
      <c r="K295" s="57"/>
      <c r="L295" s="125"/>
      <c r="M295" s="57"/>
      <c r="N295" s="55"/>
      <c r="O295" s="58"/>
      <c r="P295" s="58"/>
      <c r="Q295" s="58"/>
      <c r="R295" s="58"/>
      <c r="S295" s="58"/>
      <c r="T295" s="58"/>
      <c r="U295" s="58"/>
      <c r="V295" s="58"/>
      <c r="W295" s="58"/>
      <c r="X295" s="58"/>
    </row>
    <row r="296" spans="2:24" s="110" customFormat="1" ht="15" hidden="1" customHeight="1" x14ac:dyDescent="0.4">
      <c r="B296" s="58"/>
      <c r="C296" s="55"/>
      <c r="D296" s="113"/>
      <c r="E296" s="123"/>
      <c r="F296" s="57"/>
      <c r="G296" s="55"/>
      <c r="H296" s="55"/>
      <c r="I296" s="124"/>
      <c r="J296" s="57"/>
      <c r="K296" s="57"/>
      <c r="L296" s="125"/>
      <c r="M296" s="57"/>
      <c r="N296" s="55"/>
      <c r="O296" s="58"/>
      <c r="P296" s="58"/>
      <c r="Q296" s="58"/>
      <c r="R296" s="58"/>
      <c r="S296" s="58"/>
      <c r="T296" s="58"/>
      <c r="U296" s="58"/>
      <c r="V296" s="58"/>
      <c r="W296" s="58"/>
      <c r="X296" s="58"/>
    </row>
    <row r="297" spans="2:24" s="110" customFormat="1" ht="15" hidden="1" customHeight="1" x14ac:dyDescent="0.4">
      <c r="B297" s="58"/>
      <c r="C297" s="55"/>
      <c r="D297" s="113"/>
      <c r="E297" s="123"/>
      <c r="F297" s="57"/>
      <c r="G297" s="55"/>
      <c r="H297" s="55"/>
      <c r="I297" s="124"/>
      <c r="J297" s="57"/>
      <c r="K297" s="57"/>
      <c r="L297" s="125"/>
      <c r="M297" s="57"/>
      <c r="N297" s="55"/>
      <c r="O297" s="58"/>
      <c r="P297" s="58"/>
      <c r="Q297" s="58"/>
      <c r="R297" s="58"/>
      <c r="S297" s="58"/>
      <c r="T297" s="58"/>
      <c r="U297" s="58"/>
      <c r="V297" s="58"/>
      <c r="W297" s="58"/>
      <c r="X297" s="58"/>
    </row>
    <row r="298" spans="2:24" s="110" customFormat="1" ht="15" hidden="1" customHeight="1" x14ac:dyDescent="0.4">
      <c r="B298" s="58"/>
      <c r="C298" s="55"/>
      <c r="D298" s="113"/>
      <c r="E298" s="123"/>
      <c r="F298" s="57"/>
      <c r="G298" s="55"/>
      <c r="H298" s="55"/>
      <c r="I298" s="124"/>
      <c r="J298" s="57"/>
      <c r="K298" s="57"/>
      <c r="L298" s="125"/>
      <c r="M298" s="57"/>
      <c r="N298" s="55"/>
      <c r="O298" s="58"/>
      <c r="P298" s="58"/>
      <c r="Q298" s="58"/>
      <c r="R298" s="58"/>
      <c r="S298" s="58"/>
      <c r="T298" s="58"/>
      <c r="U298" s="58"/>
      <c r="V298" s="58"/>
      <c r="W298" s="58"/>
      <c r="X298" s="58"/>
    </row>
    <row r="299" spans="2:24" s="110" customFormat="1" ht="15" hidden="1" customHeight="1" x14ac:dyDescent="0.4">
      <c r="B299" s="58"/>
      <c r="C299" s="55"/>
      <c r="D299" s="113"/>
      <c r="E299" s="123"/>
      <c r="F299" s="57"/>
      <c r="G299" s="55"/>
      <c r="H299" s="55"/>
      <c r="I299" s="124"/>
      <c r="J299" s="57"/>
      <c r="K299" s="57"/>
      <c r="L299" s="125"/>
      <c r="M299" s="57"/>
      <c r="N299" s="55"/>
      <c r="O299" s="58"/>
      <c r="P299" s="58"/>
      <c r="Q299" s="58"/>
      <c r="R299" s="58"/>
      <c r="S299" s="58"/>
      <c r="T299" s="58"/>
      <c r="U299" s="58"/>
      <c r="V299" s="58"/>
      <c r="W299" s="58"/>
      <c r="X299" s="58"/>
    </row>
    <row r="300" spans="2:24" s="110" customFormat="1" ht="15" hidden="1" customHeight="1" x14ac:dyDescent="0.4">
      <c r="B300" s="58"/>
      <c r="C300" s="55"/>
      <c r="D300" s="113"/>
      <c r="E300" s="123"/>
      <c r="F300" s="57"/>
      <c r="G300" s="55"/>
      <c r="H300" s="55"/>
      <c r="I300" s="124"/>
      <c r="J300" s="57"/>
      <c r="K300" s="57"/>
      <c r="L300" s="125"/>
      <c r="M300" s="57"/>
      <c r="N300" s="55"/>
      <c r="O300" s="58"/>
      <c r="P300" s="58"/>
      <c r="Q300" s="58"/>
      <c r="R300" s="58"/>
      <c r="S300" s="58"/>
      <c r="T300" s="58"/>
      <c r="U300" s="58"/>
      <c r="V300" s="58"/>
      <c r="W300" s="58"/>
      <c r="X300" s="58"/>
    </row>
    <row r="301" spans="2:24" s="110" customFormat="1" ht="15" hidden="1" customHeight="1" x14ac:dyDescent="0.4">
      <c r="B301" s="58"/>
      <c r="C301" s="55"/>
      <c r="D301" s="113"/>
      <c r="E301" s="123"/>
      <c r="F301" s="57"/>
      <c r="G301" s="55"/>
      <c r="H301" s="55"/>
      <c r="I301" s="124"/>
      <c r="J301" s="57"/>
      <c r="K301" s="57"/>
      <c r="L301" s="125"/>
      <c r="M301" s="57"/>
      <c r="N301" s="55"/>
      <c r="O301" s="58"/>
      <c r="P301" s="58"/>
      <c r="Q301" s="58"/>
      <c r="R301" s="58"/>
      <c r="S301" s="58"/>
      <c r="T301" s="58"/>
      <c r="U301" s="58"/>
      <c r="V301" s="58"/>
      <c r="W301" s="58"/>
      <c r="X301" s="58"/>
    </row>
    <row r="302" spans="2:24" s="110" customFormat="1" ht="15" hidden="1" customHeight="1" x14ac:dyDescent="0.4">
      <c r="B302" s="58"/>
      <c r="C302" s="55"/>
      <c r="D302" s="113"/>
      <c r="E302" s="123"/>
      <c r="F302" s="57"/>
      <c r="G302" s="55"/>
      <c r="H302" s="55"/>
      <c r="I302" s="124"/>
      <c r="J302" s="57"/>
      <c r="K302" s="57"/>
      <c r="L302" s="125"/>
      <c r="M302" s="57"/>
      <c r="N302" s="55"/>
      <c r="O302" s="58"/>
      <c r="P302" s="58"/>
      <c r="Q302" s="58"/>
      <c r="R302" s="58"/>
      <c r="S302" s="58"/>
      <c r="T302" s="58"/>
      <c r="U302" s="58"/>
      <c r="V302" s="58"/>
      <c r="W302" s="58"/>
      <c r="X302" s="58"/>
    </row>
    <row r="303" spans="2:24" s="110" customFormat="1" ht="15" hidden="1" customHeight="1" x14ac:dyDescent="0.4">
      <c r="B303" s="58"/>
      <c r="C303" s="55"/>
      <c r="D303" s="113"/>
      <c r="E303" s="123"/>
      <c r="F303" s="57"/>
      <c r="G303" s="55"/>
      <c r="H303" s="55"/>
      <c r="I303" s="124"/>
      <c r="J303" s="57"/>
      <c r="K303" s="57"/>
      <c r="L303" s="125"/>
      <c r="M303" s="57"/>
      <c r="N303" s="55"/>
      <c r="O303" s="58"/>
      <c r="P303" s="58"/>
      <c r="Q303" s="58"/>
      <c r="R303" s="58"/>
      <c r="S303" s="58"/>
      <c r="T303" s="58"/>
      <c r="U303" s="58"/>
      <c r="V303" s="58"/>
      <c r="W303" s="58"/>
      <c r="X303" s="58"/>
    </row>
    <row r="304" spans="2:24" s="110" customFormat="1" ht="15" hidden="1" customHeight="1" x14ac:dyDescent="0.4">
      <c r="B304" s="58"/>
      <c r="C304" s="55"/>
      <c r="D304" s="113"/>
      <c r="E304" s="123"/>
      <c r="F304" s="57"/>
      <c r="G304" s="55"/>
      <c r="H304" s="55"/>
      <c r="I304" s="124"/>
      <c r="J304" s="57"/>
      <c r="K304" s="57"/>
      <c r="L304" s="125"/>
      <c r="M304" s="57"/>
      <c r="N304" s="55"/>
      <c r="O304" s="58"/>
      <c r="P304" s="58"/>
      <c r="Q304" s="58"/>
      <c r="R304" s="58"/>
      <c r="S304" s="58"/>
      <c r="T304" s="58"/>
      <c r="U304" s="58"/>
      <c r="V304" s="58"/>
      <c r="W304" s="58"/>
      <c r="X304" s="58"/>
    </row>
    <row r="305" spans="2:24" s="110" customFormat="1" ht="15" hidden="1" customHeight="1" x14ac:dyDescent="0.4">
      <c r="B305" s="58"/>
      <c r="C305" s="55"/>
      <c r="D305" s="113"/>
      <c r="E305" s="123"/>
      <c r="F305" s="57"/>
      <c r="G305" s="55"/>
      <c r="H305" s="55"/>
      <c r="I305" s="124"/>
      <c r="J305" s="57"/>
      <c r="K305" s="57"/>
      <c r="L305" s="125"/>
      <c r="M305" s="57"/>
      <c r="N305" s="55"/>
      <c r="O305" s="58"/>
      <c r="P305" s="58"/>
      <c r="Q305" s="58"/>
      <c r="R305" s="58"/>
      <c r="S305" s="58"/>
      <c r="T305" s="58"/>
      <c r="U305" s="58"/>
      <c r="V305" s="58"/>
      <c r="W305" s="58"/>
      <c r="X305" s="58"/>
    </row>
    <row r="306" spans="2:24" s="110" customFormat="1" ht="15" hidden="1" customHeight="1" x14ac:dyDescent="0.4">
      <c r="B306" s="58"/>
      <c r="C306" s="55"/>
      <c r="D306" s="113"/>
      <c r="E306" s="123"/>
      <c r="F306" s="57"/>
      <c r="G306" s="55"/>
      <c r="H306" s="55"/>
      <c r="I306" s="124"/>
      <c r="J306" s="57"/>
      <c r="K306" s="57"/>
      <c r="L306" s="125"/>
      <c r="M306" s="57"/>
      <c r="N306" s="55"/>
      <c r="O306" s="58"/>
      <c r="P306" s="58"/>
      <c r="Q306" s="58"/>
      <c r="R306" s="58"/>
      <c r="S306" s="58"/>
      <c r="T306" s="58"/>
      <c r="U306" s="58"/>
      <c r="V306" s="58"/>
      <c r="W306" s="58"/>
      <c r="X306" s="58"/>
    </row>
    <row r="307" spans="2:24" s="110" customFormat="1" ht="15" hidden="1" customHeight="1" x14ac:dyDescent="0.4">
      <c r="B307" s="58"/>
      <c r="C307" s="55"/>
      <c r="D307" s="113"/>
      <c r="E307" s="123"/>
      <c r="F307" s="57"/>
      <c r="G307" s="55"/>
      <c r="H307" s="55"/>
      <c r="I307" s="124"/>
      <c r="J307" s="57"/>
      <c r="K307" s="57"/>
      <c r="L307" s="125"/>
      <c r="M307" s="57"/>
      <c r="N307" s="55"/>
      <c r="O307" s="58"/>
      <c r="P307" s="58"/>
      <c r="Q307" s="58"/>
      <c r="R307" s="58"/>
      <c r="S307" s="58"/>
      <c r="T307" s="58"/>
      <c r="U307" s="58"/>
      <c r="V307" s="58"/>
      <c r="W307" s="58"/>
      <c r="X307" s="58"/>
    </row>
    <row r="308" spans="2:24" s="110" customFormat="1" ht="15" hidden="1" customHeight="1" x14ac:dyDescent="0.4">
      <c r="B308" s="58"/>
      <c r="C308" s="55"/>
      <c r="D308" s="113"/>
      <c r="E308" s="123"/>
      <c r="F308" s="57"/>
      <c r="G308" s="55"/>
      <c r="H308" s="55"/>
      <c r="I308" s="124"/>
      <c r="J308" s="57"/>
      <c r="K308" s="57"/>
      <c r="L308" s="125"/>
      <c r="M308" s="57"/>
      <c r="N308" s="55"/>
      <c r="O308" s="58"/>
      <c r="P308" s="58"/>
      <c r="Q308" s="58"/>
      <c r="R308" s="58"/>
      <c r="S308" s="58"/>
      <c r="T308" s="58"/>
      <c r="U308" s="58"/>
      <c r="V308" s="58"/>
      <c r="W308" s="58"/>
      <c r="X308" s="58"/>
    </row>
    <row r="309" spans="2:24" s="110" customFormat="1" ht="15" hidden="1" customHeight="1" x14ac:dyDescent="0.4">
      <c r="B309" s="58"/>
      <c r="C309" s="55"/>
      <c r="D309" s="113"/>
      <c r="E309" s="123"/>
      <c r="F309" s="57"/>
      <c r="G309" s="55"/>
      <c r="H309" s="55"/>
      <c r="I309" s="124"/>
      <c r="J309" s="57"/>
      <c r="K309" s="57"/>
      <c r="L309" s="125"/>
      <c r="M309" s="57"/>
      <c r="N309" s="55"/>
      <c r="O309" s="58"/>
      <c r="P309" s="58"/>
      <c r="Q309" s="58"/>
      <c r="R309" s="58"/>
      <c r="S309" s="58"/>
      <c r="T309" s="58"/>
      <c r="U309" s="58"/>
      <c r="V309" s="58"/>
      <c r="W309" s="58"/>
      <c r="X309" s="58"/>
    </row>
    <row r="310" spans="2:24" s="110" customFormat="1" ht="15" hidden="1" customHeight="1" x14ac:dyDescent="0.4">
      <c r="B310" s="58"/>
      <c r="C310" s="55"/>
      <c r="D310" s="113"/>
      <c r="E310" s="123"/>
      <c r="F310" s="57"/>
      <c r="G310" s="55"/>
      <c r="H310" s="55"/>
      <c r="I310" s="124"/>
      <c r="J310" s="57"/>
      <c r="K310" s="57"/>
      <c r="L310" s="125"/>
      <c r="M310" s="57"/>
      <c r="N310" s="55"/>
      <c r="O310" s="58"/>
      <c r="P310" s="58"/>
      <c r="Q310" s="58"/>
      <c r="R310" s="58"/>
      <c r="S310" s="58"/>
      <c r="T310" s="58"/>
      <c r="U310" s="58"/>
      <c r="V310" s="58"/>
      <c r="W310" s="58"/>
      <c r="X310" s="58"/>
    </row>
    <row r="311" spans="2:24" s="110" customFormat="1" ht="15" hidden="1" customHeight="1" x14ac:dyDescent="0.4">
      <c r="B311" s="58"/>
      <c r="C311" s="55"/>
      <c r="D311" s="113"/>
      <c r="E311" s="123"/>
      <c r="F311" s="57"/>
      <c r="G311" s="55"/>
      <c r="H311" s="55"/>
      <c r="I311" s="124"/>
      <c r="J311" s="57"/>
      <c r="K311" s="57"/>
      <c r="L311" s="125"/>
      <c r="M311" s="57"/>
      <c r="N311" s="55"/>
      <c r="O311" s="58"/>
      <c r="P311" s="58"/>
      <c r="Q311" s="58"/>
      <c r="R311" s="58"/>
      <c r="S311" s="58"/>
      <c r="T311" s="58"/>
      <c r="U311" s="58"/>
      <c r="V311" s="58"/>
      <c r="W311" s="58"/>
      <c r="X311" s="58"/>
    </row>
    <row r="312" spans="2:24" s="110" customFormat="1" ht="15" hidden="1" customHeight="1" x14ac:dyDescent="0.4">
      <c r="B312" s="58"/>
      <c r="C312" s="55"/>
      <c r="D312" s="113"/>
      <c r="E312" s="123"/>
      <c r="F312" s="57"/>
      <c r="G312" s="55"/>
      <c r="H312" s="55"/>
      <c r="I312" s="124"/>
      <c r="J312" s="57"/>
      <c r="K312" s="57"/>
      <c r="L312" s="125"/>
      <c r="M312" s="57"/>
      <c r="N312" s="55"/>
      <c r="O312" s="58"/>
      <c r="P312" s="58"/>
      <c r="Q312" s="58"/>
      <c r="R312" s="58"/>
      <c r="S312" s="58"/>
      <c r="T312" s="58"/>
      <c r="U312" s="58"/>
      <c r="V312" s="58"/>
      <c r="W312" s="58"/>
      <c r="X312" s="58"/>
    </row>
    <row r="313" spans="2:24" s="110" customFormat="1" ht="15" hidden="1" customHeight="1" x14ac:dyDescent="0.4">
      <c r="B313" s="58"/>
      <c r="C313" s="55"/>
      <c r="D313" s="113"/>
      <c r="E313" s="123"/>
      <c r="F313" s="57"/>
      <c r="G313" s="55"/>
      <c r="H313" s="55"/>
      <c r="I313" s="124"/>
      <c r="J313" s="57"/>
      <c r="K313" s="57"/>
      <c r="L313" s="125"/>
      <c r="M313" s="57"/>
      <c r="N313" s="55"/>
      <c r="O313" s="58"/>
      <c r="P313" s="58"/>
      <c r="Q313" s="58"/>
      <c r="R313" s="58"/>
      <c r="S313" s="58"/>
      <c r="T313" s="58"/>
      <c r="U313" s="58"/>
      <c r="V313" s="58"/>
      <c r="W313" s="58"/>
      <c r="X313" s="58"/>
    </row>
    <row r="314" spans="2:24" s="110" customFormat="1" ht="15" hidden="1" customHeight="1" x14ac:dyDescent="0.4">
      <c r="B314" s="58"/>
      <c r="C314" s="55"/>
      <c r="D314" s="113"/>
      <c r="E314" s="123"/>
      <c r="F314" s="57"/>
      <c r="G314" s="55"/>
      <c r="H314" s="55"/>
      <c r="I314" s="124"/>
      <c r="J314" s="57"/>
      <c r="K314" s="57"/>
      <c r="L314" s="125"/>
      <c r="M314" s="57"/>
      <c r="N314" s="55"/>
      <c r="O314" s="58"/>
      <c r="P314" s="58"/>
      <c r="Q314" s="58"/>
      <c r="R314" s="58"/>
      <c r="S314" s="58"/>
      <c r="T314" s="58"/>
      <c r="U314" s="58"/>
      <c r="V314" s="58"/>
      <c r="W314" s="58"/>
      <c r="X314" s="58"/>
    </row>
    <row r="315" spans="2:24" s="110" customFormat="1" ht="15" hidden="1" customHeight="1" x14ac:dyDescent="0.4">
      <c r="B315" s="58"/>
      <c r="C315" s="55"/>
      <c r="D315" s="113"/>
      <c r="E315" s="123"/>
      <c r="F315" s="57"/>
      <c r="G315" s="55"/>
      <c r="H315" s="55"/>
      <c r="I315" s="124"/>
      <c r="J315" s="57"/>
      <c r="K315" s="57"/>
      <c r="L315" s="125"/>
      <c r="M315" s="57"/>
      <c r="N315" s="55"/>
      <c r="O315" s="58"/>
      <c r="P315" s="58"/>
      <c r="Q315" s="58"/>
      <c r="R315" s="58"/>
      <c r="S315" s="58"/>
      <c r="T315" s="58"/>
      <c r="U315" s="58"/>
      <c r="V315" s="58"/>
      <c r="W315" s="58"/>
      <c r="X315" s="58"/>
    </row>
    <row r="316" spans="2:24" s="110" customFormat="1" ht="15" hidden="1" customHeight="1" x14ac:dyDescent="0.4">
      <c r="B316" s="58"/>
      <c r="C316" s="55"/>
      <c r="D316" s="113"/>
      <c r="E316" s="123"/>
      <c r="F316" s="57"/>
      <c r="G316" s="55"/>
      <c r="H316" s="55"/>
      <c r="I316" s="124"/>
      <c r="J316" s="57"/>
      <c r="K316" s="57"/>
      <c r="L316" s="125"/>
      <c r="M316" s="57"/>
      <c r="N316" s="55"/>
      <c r="O316" s="58"/>
      <c r="P316" s="58"/>
      <c r="Q316" s="58"/>
      <c r="R316" s="58"/>
      <c r="S316" s="58"/>
      <c r="T316" s="58"/>
      <c r="U316" s="58"/>
      <c r="V316" s="58"/>
      <c r="W316" s="58"/>
      <c r="X316" s="58"/>
    </row>
    <row r="317" spans="2:24" s="110" customFormat="1" ht="15" hidden="1" customHeight="1" x14ac:dyDescent="0.4">
      <c r="B317" s="58"/>
      <c r="C317" s="55"/>
      <c r="D317" s="113"/>
      <c r="E317" s="123"/>
      <c r="F317" s="57"/>
      <c r="G317" s="55"/>
      <c r="H317" s="55"/>
      <c r="I317" s="124"/>
      <c r="J317" s="57"/>
      <c r="K317" s="57"/>
      <c r="L317" s="125"/>
      <c r="M317" s="57"/>
      <c r="N317" s="55"/>
      <c r="O317" s="58"/>
      <c r="P317" s="58"/>
      <c r="Q317" s="58"/>
      <c r="R317" s="58"/>
      <c r="S317" s="58"/>
      <c r="T317" s="58"/>
      <c r="U317" s="58"/>
      <c r="V317" s="58"/>
      <c r="W317" s="58"/>
      <c r="X317" s="58"/>
    </row>
    <row r="318" spans="2:24" s="110" customFormat="1" ht="15" hidden="1" customHeight="1" x14ac:dyDescent="0.4">
      <c r="B318" s="58"/>
      <c r="C318" s="55"/>
      <c r="D318" s="113"/>
      <c r="E318" s="123"/>
      <c r="F318" s="57"/>
      <c r="G318" s="55"/>
      <c r="H318" s="55"/>
      <c r="I318" s="124"/>
      <c r="J318" s="57"/>
      <c r="K318" s="57"/>
      <c r="L318" s="125"/>
      <c r="M318" s="57"/>
      <c r="N318" s="55"/>
      <c r="O318" s="58"/>
      <c r="P318" s="58"/>
      <c r="Q318" s="58"/>
      <c r="R318" s="58"/>
      <c r="S318" s="58"/>
      <c r="T318" s="58"/>
      <c r="U318" s="58"/>
      <c r="V318" s="58"/>
      <c r="W318" s="58"/>
      <c r="X318" s="58"/>
    </row>
    <row r="319" spans="2:24" s="110" customFormat="1" ht="15" hidden="1" customHeight="1" x14ac:dyDescent="0.4">
      <c r="B319" s="58"/>
      <c r="C319" s="55"/>
      <c r="D319" s="113"/>
      <c r="E319" s="123"/>
      <c r="F319" s="57"/>
      <c r="G319" s="55"/>
      <c r="H319" s="55"/>
      <c r="I319" s="124"/>
      <c r="J319" s="57"/>
      <c r="K319" s="57"/>
      <c r="L319" s="125"/>
      <c r="M319" s="57"/>
      <c r="N319" s="55"/>
      <c r="O319" s="58"/>
      <c r="P319" s="58"/>
      <c r="Q319" s="58"/>
      <c r="R319" s="58"/>
      <c r="S319" s="58"/>
      <c r="T319" s="58"/>
      <c r="U319" s="58"/>
      <c r="V319" s="58"/>
      <c r="W319" s="58"/>
      <c r="X319" s="58"/>
    </row>
    <row r="320" spans="2:24" s="110" customFormat="1" ht="15" hidden="1" customHeight="1" x14ac:dyDescent="0.4">
      <c r="B320" s="58"/>
      <c r="C320" s="55"/>
      <c r="D320" s="113"/>
      <c r="E320" s="123"/>
      <c r="F320" s="57"/>
      <c r="G320" s="55"/>
      <c r="H320" s="55"/>
      <c r="I320" s="124"/>
      <c r="J320" s="57"/>
      <c r="K320" s="57"/>
      <c r="L320" s="125"/>
      <c r="M320" s="57"/>
      <c r="N320" s="55"/>
      <c r="O320" s="58"/>
      <c r="P320" s="58"/>
      <c r="Q320" s="58"/>
      <c r="R320" s="58"/>
      <c r="S320" s="58"/>
      <c r="T320" s="58"/>
      <c r="U320" s="58"/>
      <c r="V320" s="58"/>
      <c r="W320" s="58"/>
      <c r="X320" s="58"/>
    </row>
    <row r="321" spans="2:24" s="110" customFormat="1" ht="15" hidden="1" customHeight="1" x14ac:dyDescent="0.4">
      <c r="B321" s="58"/>
      <c r="C321" s="55"/>
      <c r="D321" s="113"/>
      <c r="E321" s="123"/>
      <c r="F321" s="57"/>
      <c r="G321" s="55"/>
      <c r="H321" s="55"/>
      <c r="I321" s="124"/>
      <c r="J321" s="57"/>
      <c r="K321" s="57"/>
      <c r="L321" s="125"/>
      <c r="M321" s="57"/>
      <c r="N321" s="55"/>
      <c r="O321" s="58"/>
      <c r="P321" s="58"/>
      <c r="Q321" s="58"/>
      <c r="R321" s="58"/>
      <c r="S321" s="58"/>
      <c r="T321" s="58"/>
      <c r="U321" s="58"/>
      <c r="V321" s="58"/>
      <c r="W321" s="58"/>
      <c r="X321" s="58"/>
    </row>
    <row r="322" spans="2:24" s="110" customFormat="1" ht="15" hidden="1" customHeight="1" x14ac:dyDescent="0.4">
      <c r="B322" s="58"/>
      <c r="C322" s="55"/>
      <c r="D322" s="113"/>
      <c r="E322" s="123"/>
      <c r="F322" s="57"/>
      <c r="G322" s="55"/>
      <c r="H322" s="55"/>
      <c r="I322" s="124"/>
      <c r="J322" s="57"/>
      <c r="K322" s="57"/>
      <c r="L322" s="125"/>
      <c r="M322" s="57"/>
      <c r="N322" s="55"/>
      <c r="O322" s="58"/>
      <c r="P322" s="58"/>
      <c r="Q322" s="58"/>
      <c r="R322" s="58"/>
      <c r="S322" s="58"/>
      <c r="T322" s="58"/>
      <c r="U322" s="58"/>
      <c r="V322" s="58"/>
      <c r="W322" s="58"/>
      <c r="X322" s="58"/>
    </row>
    <row r="323" spans="2:24" s="110" customFormat="1" ht="15" hidden="1" customHeight="1" x14ac:dyDescent="0.4">
      <c r="B323" s="58"/>
      <c r="C323" s="55"/>
      <c r="D323" s="113"/>
      <c r="E323" s="123"/>
      <c r="F323" s="57"/>
      <c r="G323" s="55"/>
      <c r="H323" s="55"/>
      <c r="I323" s="124"/>
      <c r="J323" s="57"/>
      <c r="K323" s="57"/>
      <c r="L323" s="125"/>
      <c r="M323" s="57"/>
      <c r="N323" s="55"/>
      <c r="O323" s="58"/>
      <c r="P323" s="58"/>
      <c r="Q323" s="58"/>
      <c r="R323" s="58"/>
      <c r="S323" s="58"/>
      <c r="T323" s="58"/>
      <c r="U323" s="58"/>
      <c r="V323" s="58"/>
      <c r="W323" s="58"/>
      <c r="X323" s="58"/>
    </row>
    <row r="324" spans="2:24" s="110" customFormat="1" ht="15" hidden="1" customHeight="1" x14ac:dyDescent="0.4">
      <c r="B324" s="58"/>
      <c r="C324" s="55"/>
      <c r="D324" s="113"/>
      <c r="E324" s="123"/>
      <c r="F324" s="57"/>
      <c r="G324" s="55"/>
      <c r="H324" s="55"/>
      <c r="I324" s="124"/>
      <c r="J324" s="57"/>
      <c r="K324" s="57"/>
      <c r="L324" s="125"/>
      <c r="M324" s="57"/>
      <c r="N324" s="55"/>
      <c r="O324" s="58"/>
      <c r="P324" s="58"/>
      <c r="Q324" s="58"/>
      <c r="R324" s="58"/>
      <c r="S324" s="58"/>
      <c r="T324" s="58"/>
      <c r="U324" s="58"/>
      <c r="V324" s="58"/>
      <c r="W324" s="58"/>
      <c r="X324" s="58"/>
    </row>
    <row r="325" spans="2:24" s="110" customFormat="1" ht="15" hidden="1" customHeight="1" x14ac:dyDescent="0.4">
      <c r="B325" s="58"/>
      <c r="C325" s="55"/>
      <c r="D325" s="113"/>
      <c r="E325" s="123"/>
      <c r="F325" s="57"/>
      <c r="G325" s="55"/>
      <c r="H325" s="55"/>
      <c r="I325" s="124"/>
      <c r="J325" s="57"/>
      <c r="K325" s="57"/>
      <c r="L325" s="125"/>
      <c r="M325" s="57"/>
      <c r="N325" s="55"/>
      <c r="O325" s="58"/>
      <c r="P325" s="58"/>
      <c r="Q325" s="58"/>
      <c r="R325" s="58"/>
      <c r="S325" s="58"/>
      <c r="T325" s="58"/>
      <c r="U325" s="58"/>
      <c r="V325" s="58"/>
      <c r="W325" s="58"/>
      <c r="X325" s="58"/>
    </row>
    <row r="326" spans="2:24" s="110" customFormat="1" ht="15" hidden="1" customHeight="1" x14ac:dyDescent="0.4">
      <c r="B326" s="58"/>
      <c r="C326" s="55"/>
      <c r="D326" s="113"/>
      <c r="E326" s="123"/>
      <c r="F326" s="57"/>
      <c r="G326" s="55"/>
      <c r="H326" s="55"/>
      <c r="I326" s="124"/>
      <c r="J326" s="57"/>
      <c r="K326" s="57"/>
      <c r="L326" s="125"/>
      <c r="M326" s="57"/>
      <c r="N326" s="55"/>
      <c r="O326" s="58"/>
      <c r="P326" s="58"/>
      <c r="Q326" s="58"/>
      <c r="R326" s="58"/>
      <c r="S326" s="58"/>
      <c r="T326" s="58"/>
      <c r="U326" s="58"/>
      <c r="V326" s="58"/>
      <c r="W326" s="58"/>
      <c r="X326" s="58"/>
    </row>
    <row r="327" spans="2:24" s="110" customFormat="1" ht="15" hidden="1" customHeight="1" x14ac:dyDescent="0.4">
      <c r="B327" s="58"/>
      <c r="C327" s="55"/>
      <c r="D327" s="113"/>
      <c r="E327" s="123"/>
      <c r="F327" s="57"/>
      <c r="G327" s="55"/>
      <c r="H327" s="55"/>
      <c r="I327" s="124"/>
      <c r="J327" s="57"/>
      <c r="K327" s="57"/>
      <c r="L327" s="125"/>
      <c r="M327" s="57"/>
      <c r="N327" s="55"/>
      <c r="O327" s="58"/>
      <c r="P327" s="58"/>
      <c r="Q327" s="58"/>
      <c r="R327" s="58"/>
      <c r="S327" s="58"/>
      <c r="T327" s="58"/>
      <c r="U327" s="58"/>
      <c r="V327" s="58"/>
      <c r="W327" s="58"/>
      <c r="X327" s="58"/>
    </row>
    <row r="328" spans="2:24" s="110" customFormat="1" ht="15" hidden="1" customHeight="1" x14ac:dyDescent="0.4">
      <c r="B328" s="58"/>
      <c r="C328" s="55"/>
      <c r="D328" s="113"/>
      <c r="E328" s="123"/>
      <c r="F328" s="57"/>
      <c r="G328" s="55"/>
      <c r="H328" s="55"/>
      <c r="I328" s="124"/>
      <c r="J328" s="57"/>
      <c r="K328" s="57"/>
      <c r="L328" s="125"/>
      <c r="M328" s="57"/>
      <c r="N328" s="55"/>
      <c r="O328" s="58"/>
      <c r="P328" s="58"/>
      <c r="Q328" s="58"/>
      <c r="R328" s="58"/>
      <c r="S328" s="58"/>
      <c r="T328" s="58"/>
      <c r="U328" s="58"/>
      <c r="V328" s="58"/>
      <c r="W328" s="58"/>
      <c r="X328" s="58"/>
    </row>
    <row r="329" spans="2:24" s="110" customFormat="1" ht="15" hidden="1" customHeight="1" x14ac:dyDescent="0.4">
      <c r="B329" s="58"/>
      <c r="C329" s="55"/>
      <c r="D329" s="113"/>
      <c r="E329" s="123"/>
      <c r="F329" s="57"/>
      <c r="G329" s="55"/>
      <c r="H329" s="55"/>
      <c r="I329" s="124"/>
      <c r="J329" s="57"/>
      <c r="K329" s="57"/>
      <c r="L329" s="125"/>
      <c r="M329" s="57"/>
      <c r="N329" s="55"/>
      <c r="O329" s="58"/>
      <c r="P329" s="58"/>
      <c r="Q329" s="58"/>
      <c r="R329" s="58"/>
      <c r="S329" s="58"/>
      <c r="T329" s="58"/>
      <c r="U329" s="58"/>
      <c r="V329" s="58"/>
      <c r="W329" s="58"/>
      <c r="X329" s="58"/>
    </row>
    <row r="330" spans="2:24" s="110" customFormat="1" ht="15" hidden="1" customHeight="1" x14ac:dyDescent="0.4">
      <c r="B330" s="58"/>
      <c r="C330" s="55"/>
      <c r="D330" s="113"/>
      <c r="E330" s="123"/>
      <c r="F330" s="57"/>
      <c r="G330" s="55"/>
      <c r="H330" s="55"/>
      <c r="I330" s="124"/>
      <c r="J330" s="57"/>
      <c r="K330" s="57"/>
      <c r="L330" s="125"/>
      <c r="M330" s="57"/>
      <c r="N330" s="55"/>
      <c r="O330" s="58"/>
      <c r="P330" s="58"/>
      <c r="Q330" s="58"/>
      <c r="R330" s="58"/>
      <c r="S330" s="58"/>
      <c r="T330" s="58"/>
      <c r="U330" s="58"/>
      <c r="V330" s="58"/>
      <c r="W330" s="58"/>
      <c r="X330" s="58"/>
    </row>
    <row r="331" spans="2:24" s="110" customFormat="1" ht="15" hidden="1" customHeight="1" x14ac:dyDescent="0.4">
      <c r="B331" s="58"/>
      <c r="C331" s="55"/>
      <c r="D331" s="113"/>
      <c r="E331" s="123"/>
      <c r="F331" s="57"/>
      <c r="G331" s="55"/>
      <c r="H331" s="55"/>
      <c r="I331" s="124"/>
      <c r="J331" s="57"/>
      <c r="K331" s="57"/>
      <c r="L331" s="125"/>
      <c r="M331" s="57"/>
      <c r="N331" s="55"/>
      <c r="O331" s="58"/>
      <c r="P331" s="58"/>
      <c r="Q331" s="58"/>
      <c r="R331" s="58"/>
      <c r="S331" s="58"/>
      <c r="T331" s="58"/>
      <c r="U331" s="58"/>
      <c r="V331" s="58"/>
      <c r="W331" s="58"/>
      <c r="X331" s="58"/>
    </row>
    <row r="332" spans="2:24" s="110" customFormat="1" ht="15" hidden="1" customHeight="1" x14ac:dyDescent="0.4">
      <c r="B332" s="58"/>
      <c r="C332" s="55"/>
      <c r="D332" s="113"/>
      <c r="E332" s="123"/>
      <c r="F332" s="57"/>
      <c r="G332" s="55"/>
      <c r="H332" s="55"/>
      <c r="I332" s="124"/>
      <c r="J332" s="57"/>
      <c r="K332" s="57"/>
      <c r="L332" s="125"/>
      <c r="M332" s="57"/>
      <c r="N332" s="55"/>
      <c r="O332" s="58"/>
      <c r="P332" s="58"/>
      <c r="Q332" s="58"/>
      <c r="R332" s="58"/>
      <c r="S332" s="58"/>
      <c r="T332" s="58"/>
      <c r="U332" s="58"/>
      <c r="V332" s="58"/>
      <c r="W332" s="58"/>
      <c r="X332" s="58"/>
    </row>
    <row r="333" spans="2:24" s="110" customFormat="1" ht="15" hidden="1" customHeight="1" x14ac:dyDescent="0.4">
      <c r="B333" s="58"/>
      <c r="C333" s="55"/>
      <c r="D333" s="113"/>
      <c r="E333" s="123"/>
      <c r="F333" s="57"/>
      <c r="G333" s="55"/>
      <c r="H333" s="55"/>
      <c r="I333" s="124"/>
      <c r="J333" s="57"/>
      <c r="K333" s="57"/>
      <c r="L333" s="125"/>
      <c r="M333" s="57"/>
      <c r="N333" s="55"/>
      <c r="O333" s="58"/>
      <c r="P333" s="58"/>
      <c r="Q333" s="58"/>
      <c r="R333" s="58"/>
      <c r="S333" s="58"/>
      <c r="T333" s="58"/>
      <c r="U333" s="58"/>
      <c r="V333" s="58"/>
      <c r="W333" s="58"/>
      <c r="X333" s="58"/>
    </row>
    <row r="334" spans="2:24" s="110" customFormat="1" ht="15" hidden="1" customHeight="1" x14ac:dyDescent="0.4">
      <c r="B334" s="58"/>
      <c r="C334" s="55"/>
      <c r="D334" s="113"/>
      <c r="E334" s="123"/>
      <c r="F334" s="57"/>
      <c r="G334" s="55"/>
      <c r="H334" s="55"/>
      <c r="I334" s="124"/>
      <c r="J334" s="57"/>
      <c r="K334" s="57"/>
      <c r="L334" s="125"/>
      <c r="M334" s="57"/>
      <c r="N334" s="55"/>
      <c r="O334" s="58"/>
      <c r="P334" s="58"/>
      <c r="Q334" s="58"/>
      <c r="R334" s="58"/>
      <c r="S334" s="58"/>
      <c r="T334" s="58"/>
      <c r="U334" s="58"/>
      <c r="V334" s="58"/>
      <c r="W334" s="58"/>
      <c r="X334" s="58"/>
    </row>
    <row r="335" spans="2:24" s="110" customFormat="1" ht="15" hidden="1" customHeight="1" x14ac:dyDescent="0.4">
      <c r="B335" s="58"/>
      <c r="C335" s="55"/>
      <c r="D335" s="113"/>
      <c r="E335" s="123"/>
      <c r="F335" s="57"/>
      <c r="G335" s="55"/>
      <c r="H335" s="55"/>
      <c r="I335" s="124"/>
      <c r="J335" s="57"/>
      <c r="K335" s="57"/>
      <c r="L335" s="125"/>
      <c r="M335" s="57"/>
      <c r="N335" s="55"/>
      <c r="O335" s="58"/>
      <c r="P335" s="58"/>
      <c r="Q335" s="58"/>
      <c r="R335" s="58"/>
      <c r="S335" s="58"/>
      <c r="T335" s="58"/>
      <c r="U335" s="58"/>
      <c r="V335" s="58"/>
      <c r="W335" s="58"/>
      <c r="X335" s="58"/>
    </row>
    <row r="336" spans="2:24" s="110" customFormat="1" ht="15" hidden="1" customHeight="1" x14ac:dyDescent="0.4">
      <c r="B336" s="58"/>
      <c r="C336" s="55"/>
      <c r="D336" s="113"/>
      <c r="E336" s="123"/>
      <c r="F336" s="57"/>
      <c r="G336" s="55"/>
      <c r="H336" s="55"/>
      <c r="I336" s="124"/>
      <c r="J336" s="57"/>
      <c r="K336" s="57"/>
      <c r="L336" s="125"/>
      <c r="M336" s="57"/>
      <c r="N336" s="55"/>
      <c r="O336" s="58"/>
      <c r="P336" s="58"/>
      <c r="Q336" s="58"/>
      <c r="R336" s="58"/>
      <c r="S336" s="58"/>
      <c r="T336" s="58"/>
      <c r="U336" s="58"/>
      <c r="V336" s="58"/>
      <c r="W336" s="58"/>
      <c r="X336" s="58"/>
    </row>
    <row r="337" spans="2:24" s="110" customFormat="1" ht="15" hidden="1" customHeight="1" x14ac:dyDescent="0.4">
      <c r="B337" s="58"/>
      <c r="C337" s="55"/>
      <c r="D337" s="113"/>
      <c r="E337" s="123"/>
      <c r="F337" s="57"/>
      <c r="G337" s="55"/>
      <c r="H337" s="55"/>
      <c r="I337" s="124"/>
      <c r="J337" s="57"/>
      <c r="K337" s="57"/>
      <c r="L337" s="125"/>
      <c r="M337" s="57"/>
      <c r="N337" s="55"/>
      <c r="O337" s="58"/>
      <c r="P337" s="58"/>
      <c r="Q337" s="58"/>
      <c r="R337" s="58"/>
      <c r="S337" s="58"/>
      <c r="T337" s="58"/>
      <c r="U337" s="58"/>
      <c r="V337" s="58"/>
      <c r="W337" s="58"/>
      <c r="X337" s="58"/>
    </row>
    <row r="338" spans="2:24" s="110" customFormat="1" ht="15" hidden="1" customHeight="1" x14ac:dyDescent="0.4">
      <c r="B338" s="58"/>
      <c r="C338" s="55"/>
      <c r="D338" s="113"/>
      <c r="E338" s="123"/>
      <c r="F338" s="57"/>
      <c r="G338" s="55"/>
      <c r="H338" s="55"/>
      <c r="I338" s="124"/>
      <c r="J338" s="57"/>
      <c r="K338" s="57"/>
      <c r="L338" s="125"/>
      <c r="M338" s="57"/>
      <c r="N338" s="55"/>
      <c r="O338" s="58"/>
      <c r="P338" s="58"/>
      <c r="Q338" s="58"/>
      <c r="R338" s="58"/>
      <c r="S338" s="58"/>
      <c r="T338" s="58"/>
      <c r="U338" s="58"/>
      <c r="V338" s="58"/>
      <c r="W338" s="58"/>
      <c r="X338" s="58"/>
    </row>
    <row r="339" spans="2:24" s="110" customFormat="1" ht="15" hidden="1" customHeight="1" x14ac:dyDescent="0.4">
      <c r="B339" s="58"/>
      <c r="C339" s="55"/>
      <c r="D339" s="113"/>
      <c r="E339" s="123"/>
      <c r="F339" s="57"/>
      <c r="G339" s="55"/>
      <c r="H339" s="55"/>
      <c r="I339" s="124"/>
      <c r="J339" s="57"/>
      <c r="K339" s="57"/>
      <c r="L339" s="125"/>
      <c r="M339" s="57"/>
      <c r="N339" s="55"/>
      <c r="O339" s="58"/>
      <c r="P339" s="58"/>
      <c r="Q339" s="58"/>
      <c r="R339" s="58"/>
      <c r="S339" s="58"/>
      <c r="T339" s="58"/>
      <c r="U339" s="58"/>
      <c r="V339" s="58"/>
      <c r="W339" s="58"/>
      <c r="X339" s="58"/>
    </row>
    <row r="340" spans="2:24" s="110" customFormat="1" ht="15" hidden="1" customHeight="1" x14ac:dyDescent="0.4">
      <c r="B340" s="58"/>
      <c r="C340" s="55"/>
      <c r="D340" s="113"/>
      <c r="E340" s="123"/>
      <c r="F340" s="57"/>
      <c r="G340" s="55"/>
      <c r="H340" s="55"/>
      <c r="I340" s="124"/>
      <c r="J340" s="57"/>
      <c r="K340" s="57"/>
      <c r="L340" s="125"/>
      <c r="M340" s="57"/>
      <c r="N340" s="55"/>
      <c r="O340" s="58"/>
      <c r="P340" s="58"/>
      <c r="Q340" s="58"/>
      <c r="R340" s="58"/>
      <c r="S340" s="58"/>
      <c r="T340" s="58"/>
      <c r="U340" s="58"/>
      <c r="V340" s="58"/>
      <c r="W340" s="58"/>
      <c r="X340" s="58"/>
    </row>
    <row r="341" spans="2:24" s="110" customFormat="1" ht="15" hidden="1" customHeight="1" x14ac:dyDescent="0.4">
      <c r="B341" s="58"/>
      <c r="C341" s="55"/>
      <c r="D341" s="113"/>
      <c r="E341" s="123"/>
      <c r="F341" s="57"/>
      <c r="G341" s="55"/>
      <c r="H341" s="55"/>
      <c r="I341" s="124"/>
      <c r="J341" s="57"/>
      <c r="K341" s="57"/>
      <c r="L341" s="125"/>
      <c r="M341" s="57"/>
      <c r="N341" s="55"/>
      <c r="O341" s="58"/>
      <c r="P341" s="58"/>
      <c r="Q341" s="58"/>
      <c r="R341" s="58"/>
      <c r="S341" s="58"/>
      <c r="T341" s="58"/>
      <c r="U341" s="58"/>
      <c r="V341" s="58"/>
      <c r="W341" s="58"/>
      <c r="X341" s="58"/>
    </row>
    <row r="342" spans="2:24" s="110" customFormat="1" ht="15" hidden="1" customHeight="1" x14ac:dyDescent="0.4">
      <c r="B342" s="58"/>
      <c r="C342" s="55"/>
      <c r="D342" s="113"/>
      <c r="E342" s="123"/>
      <c r="F342" s="57"/>
      <c r="G342" s="55"/>
      <c r="H342" s="55"/>
      <c r="I342" s="124"/>
      <c r="J342" s="57"/>
      <c r="K342" s="57"/>
      <c r="L342" s="125"/>
      <c r="M342" s="57"/>
      <c r="N342" s="55"/>
      <c r="O342" s="58"/>
      <c r="P342" s="58"/>
      <c r="Q342" s="58"/>
      <c r="R342" s="58"/>
      <c r="S342" s="58"/>
      <c r="T342" s="58"/>
      <c r="U342" s="58"/>
      <c r="V342" s="58"/>
      <c r="W342" s="58"/>
      <c r="X342" s="58"/>
    </row>
    <row r="343" spans="2:24" s="110" customFormat="1" ht="15" hidden="1" customHeight="1" x14ac:dyDescent="0.4">
      <c r="B343" s="58"/>
      <c r="C343" s="55"/>
      <c r="D343" s="113"/>
      <c r="E343" s="123"/>
      <c r="F343" s="57"/>
      <c r="G343" s="55"/>
      <c r="H343" s="55"/>
      <c r="I343" s="124"/>
      <c r="J343" s="57"/>
      <c r="K343" s="57"/>
      <c r="L343" s="125"/>
      <c r="M343" s="57"/>
      <c r="N343" s="55"/>
      <c r="O343" s="58"/>
      <c r="P343" s="58"/>
      <c r="Q343" s="58"/>
      <c r="R343" s="58"/>
      <c r="S343" s="58"/>
      <c r="T343" s="58"/>
      <c r="U343" s="58"/>
      <c r="V343" s="58"/>
      <c r="W343" s="58"/>
      <c r="X343" s="58"/>
    </row>
    <row r="344" spans="2:24" s="110" customFormat="1" ht="15" hidden="1" customHeight="1" x14ac:dyDescent="0.4">
      <c r="B344" s="58"/>
      <c r="C344" s="55"/>
      <c r="D344" s="113"/>
      <c r="E344" s="123"/>
      <c r="F344" s="57"/>
      <c r="G344" s="55"/>
      <c r="H344" s="55"/>
      <c r="I344" s="124"/>
      <c r="J344" s="57"/>
      <c r="K344" s="57"/>
      <c r="L344" s="125"/>
      <c r="M344" s="57"/>
      <c r="N344" s="55"/>
      <c r="O344" s="58"/>
      <c r="P344" s="58"/>
      <c r="Q344" s="58"/>
      <c r="R344" s="58"/>
      <c r="S344" s="58"/>
      <c r="T344" s="58"/>
      <c r="U344" s="58"/>
      <c r="V344" s="58"/>
      <c r="W344" s="58"/>
      <c r="X344" s="58"/>
    </row>
    <row r="345" spans="2:24" s="110" customFormat="1" ht="15" hidden="1" customHeight="1" x14ac:dyDescent="0.4">
      <c r="B345" s="58"/>
      <c r="C345" s="55"/>
      <c r="D345" s="113"/>
      <c r="E345" s="123"/>
      <c r="F345" s="57"/>
      <c r="G345" s="55"/>
      <c r="H345" s="55"/>
      <c r="I345" s="124"/>
      <c r="J345" s="57"/>
      <c r="K345" s="57"/>
      <c r="L345" s="125"/>
      <c r="M345" s="57"/>
      <c r="N345" s="55"/>
      <c r="O345" s="58"/>
      <c r="P345" s="58"/>
      <c r="Q345" s="58"/>
      <c r="R345" s="58"/>
      <c r="S345" s="58"/>
      <c r="T345" s="58"/>
      <c r="U345" s="58"/>
      <c r="V345" s="58"/>
      <c r="W345" s="58"/>
      <c r="X345" s="58"/>
    </row>
    <row r="346" spans="2:24" s="110" customFormat="1" ht="15" hidden="1" customHeight="1" x14ac:dyDescent="0.4">
      <c r="B346" s="58"/>
      <c r="C346" s="55"/>
      <c r="D346" s="113"/>
      <c r="E346" s="123"/>
      <c r="F346" s="57"/>
      <c r="G346" s="55"/>
      <c r="H346" s="55"/>
      <c r="I346" s="124"/>
      <c r="J346" s="57"/>
      <c r="K346" s="57"/>
      <c r="L346" s="125"/>
      <c r="M346" s="57"/>
      <c r="N346" s="55"/>
      <c r="O346" s="58"/>
      <c r="P346" s="58"/>
      <c r="Q346" s="58"/>
      <c r="R346" s="58"/>
      <c r="S346" s="58"/>
      <c r="T346" s="58"/>
      <c r="U346" s="58"/>
      <c r="V346" s="58"/>
      <c r="W346" s="58"/>
      <c r="X346" s="58"/>
    </row>
    <row r="347" spans="2:24" s="110" customFormat="1" ht="15" hidden="1" customHeight="1" x14ac:dyDescent="0.4">
      <c r="B347" s="58"/>
      <c r="C347" s="55"/>
      <c r="D347" s="113"/>
      <c r="E347" s="123"/>
      <c r="F347" s="57"/>
      <c r="G347" s="55"/>
      <c r="H347" s="55"/>
      <c r="I347" s="124"/>
      <c r="J347" s="57"/>
      <c r="K347" s="57"/>
      <c r="L347" s="125"/>
      <c r="M347" s="57"/>
      <c r="N347" s="55"/>
      <c r="O347" s="58"/>
      <c r="P347" s="58"/>
      <c r="Q347" s="58"/>
      <c r="R347" s="58"/>
      <c r="S347" s="58"/>
      <c r="T347" s="58"/>
      <c r="U347" s="58"/>
      <c r="V347" s="58"/>
      <c r="W347" s="58"/>
      <c r="X347" s="58"/>
    </row>
    <row r="348" spans="2:24" s="110" customFormat="1" ht="15" hidden="1" customHeight="1" x14ac:dyDescent="0.4">
      <c r="B348" s="58"/>
      <c r="C348" s="55"/>
      <c r="D348" s="113"/>
      <c r="E348" s="123"/>
      <c r="F348" s="57"/>
      <c r="G348" s="55"/>
      <c r="H348" s="55"/>
      <c r="I348" s="124"/>
      <c r="J348" s="57"/>
      <c r="K348" s="57"/>
      <c r="L348" s="125"/>
      <c r="M348" s="57"/>
      <c r="N348" s="55"/>
      <c r="O348" s="58"/>
      <c r="P348" s="58"/>
      <c r="Q348" s="58"/>
      <c r="R348" s="58"/>
      <c r="S348" s="58"/>
      <c r="T348" s="58"/>
      <c r="U348" s="58"/>
      <c r="V348" s="58"/>
      <c r="W348" s="58"/>
      <c r="X348" s="58"/>
    </row>
    <row r="349" spans="2:24" s="110" customFormat="1" ht="15" hidden="1" customHeight="1" x14ac:dyDescent="0.4">
      <c r="B349" s="58"/>
      <c r="C349" s="55"/>
      <c r="D349" s="113"/>
      <c r="E349" s="123"/>
      <c r="F349" s="57"/>
      <c r="G349" s="55"/>
      <c r="H349" s="55"/>
      <c r="I349" s="124"/>
      <c r="J349" s="57"/>
      <c r="K349" s="57"/>
      <c r="L349" s="125"/>
      <c r="M349" s="57"/>
      <c r="N349" s="55"/>
      <c r="O349" s="58"/>
      <c r="P349" s="58"/>
      <c r="Q349" s="58"/>
      <c r="R349" s="58"/>
      <c r="S349" s="58"/>
      <c r="T349" s="58"/>
      <c r="U349" s="58"/>
      <c r="V349" s="58"/>
      <c r="W349" s="58"/>
      <c r="X349" s="58"/>
    </row>
    <row r="350" spans="2:24" s="110" customFormat="1" ht="15" hidden="1" customHeight="1" x14ac:dyDescent="0.4">
      <c r="B350" s="58"/>
      <c r="C350" s="55"/>
      <c r="D350" s="113"/>
      <c r="E350" s="123"/>
      <c r="F350" s="57"/>
      <c r="G350" s="55"/>
      <c r="H350" s="55"/>
      <c r="I350" s="124"/>
      <c r="J350" s="57"/>
      <c r="K350" s="57"/>
      <c r="L350" s="125"/>
      <c r="M350" s="57"/>
      <c r="N350" s="55"/>
      <c r="O350" s="58"/>
      <c r="P350" s="58"/>
      <c r="Q350" s="58"/>
      <c r="R350" s="58"/>
      <c r="S350" s="58"/>
      <c r="T350" s="58"/>
      <c r="U350" s="58"/>
      <c r="V350" s="58"/>
      <c r="W350" s="58"/>
      <c r="X350" s="58"/>
    </row>
    <row r="351" spans="2:24" s="110" customFormat="1" ht="15" hidden="1" customHeight="1" x14ac:dyDescent="0.4">
      <c r="B351" s="58"/>
      <c r="C351" s="55"/>
      <c r="D351" s="113"/>
      <c r="E351" s="123"/>
      <c r="F351" s="57"/>
      <c r="G351" s="55"/>
      <c r="H351" s="55"/>
      <c r="I351" s="124"/>
      <c r="J351" s="57"/>
      <c r="K351" s="57"/>
      <c r="L351" s="125"/>
      <c r="M351" s="57"/>
      <c r="N351" s="55"/>
      <c r="O351" s="58"/>
      <c r="P351" s="58"/>
      <c r="Q351" s="58"/>
      <c r="R351" s="58"/>
      <c r="S351" s="58"/>
      <c r="T351" s="58"/>
      <c r="U351" s="58"/>
      <c r="V351" s="58"/>
      <c r="W351" s="58"/>
      <c r="X351" s="58"/>
    </row>
    <row r="352" spans="2:24" s="110" customFormat="1" ht="15" hidden="1" customHeight="1" x14ac:dyDescent="0.4">
      <c r="B352" s="58"/>
      <c r="C352" s="55"/>
      <c r="D352" s="113"/>
      <c r="E352" s="123"/>
      <c r="F352" s="57"/>
      <c r="G352" s="55"/>
      <c r="H352" s="55"/>
      <c r="I352" s="124"/>
      <c r="J352" s="57"/>
      <c r="K352" s="57"/>
      <c r="L352" s="125"/>
      <c r="M352" s="57"/>
      <c r="N352" s="55"/>
      <c r="O352" s="58"/>
      <c r="P352" s="58"/>
      <c r="Q352" s="58"/>
      <c r="R352" s="58"/>
      <c r="S352" s="58"/>
      <c r="T352" s="58"/>
      <c r="U352" s="58"/>
      <c r="V352" s="58"/>
      <c r="W352" s="58"/>
      <c r="X352" s="58"/>
    </row>
    <row r="353" spans="2:24" s="110" customFormat="1" ht="15" hidden="1" customHeight="1" x14ac:dyDescent="0.4">
      <c r="B353" s="58"/>
      <c r="C353" s="55"/>
      <c r="D353" s="113"/>
      <c r="E353" s="123"/>
      <c r="F353" s="57"/>
      <c r="G353" s="55"/>
      <c r="H353" s="55"/>
      <c r="I353" s="124"/>
      <c r="J353" s="57"/>
      <c r="K353" s="57"/>
      <c r="L353" s="125"/>
      <c r="M353" s="57"/>
      <c r="N353" s="55"/>
      <c r="O353" s="58"/>
      <c r="P353" s="58"/>
      <c r="Q353" s="58"/>
      <c r="R353" s="58"/>
      <c r="S353" s="58"/>
      <c r="T353" s="58"/>
      <c r="U353" s="58"/>
      <c r="V353" s="58"/>
      <c r="W353" s="58"/>
      <c r="X353" s="58"/>
    </row>
    <row r="354" spans="2:24" s="110" customFormat="1" ht="15" hidden="1" customHeight="1" x14ac:dyDescent="0.4">
      <c r="B354" s="58"/>
      <c r="C354" s="55"/>
      <c r="D354" s="113"/>
      <c r="E354" s="123"/>
      <c r="F354" s="57"/>
      <c r="G354" s="55"/>
      <c r="H354" s="55"/>
      <c r="I354" s="124"/>
      <c r="J354" s="57"/>
      <c r="K354" s="57"/>
      <c r="L354" s="125"/>
      <c r="M354" s="57"/>
      <c r="N354" s="55"/>
      <c r="O354" s="58"/>
      <c r="P354" s="58"/>
      <c r="Q354" s="58"/>
      <c r="R354" s="58"/>
      <c r="S354" s="58"/>
      <c r="T354" s="58"/>
      <c r="U354" s="58"/>
      <c r="V354" s="58"/>
      <c r="W354" s="58"/>
      <c r="X354" s="58"/>
    </row>
    <row r="355" spans="2:24" s="110" customFormat="1" ht="15" hidden="1" customHeight="1" x14ac:dyDescent="0.4">
      <c r="B355" s="58"/>
      <c r="C355" s="55"/>
      <c r="D355" s="113"/>
      <c r="E355" s="123"/>
      <c r="F355" s="57"/>
      <c r="G355" s="55"/>
      <c r="H355" s="55"/>
      <c r="I355" s="124"/>
      <c r="J355" s="57"/>
      <c r="K355" s="57"/>
      <c r="L355" s="125"/>
      <c r="M355" s="57"/>
      <c r="N355" s="55"/>
      <c r="O355" s="58"/>
      <c r="P355" s="58"/>
      <c r="Q355" s="58"/>
      <c r="R355" s="58"/>
      <c r="S355" s="58"/>
      <c r="T355" s="58"/>
      <c r="U355" s="58"/>
      <c r="V355" s="58"/>
      <c r="W355" s="58"/>
      <c r="X355" s="58"/>
    </row>
    <row r="356" spans="2:24" s="110" customFormat="1" ht="15" hidden="1" customHeight="1" x14ac:dyDescent="0.4">
      <c r="B356" s="58"/>
      <c r="C356" s="55"/>
      <c r="D356" s="113"/>
      <c r="E356" s="123"/>
      <c r="F356" s="57"/>
      <c r="G356" s="55"/>
      <c r="H356" s="55"/>
      <c r="I356" s="124"/>
      <c r="J356" s="57"/>
      <c r="K356" s="57"/>
      <c r="L356" s="125"/>
      <c r="M356" s="57"/>
      <c r="N356" s="55"/>
      <c r="O356" s="58"/>
      <c r="P356" s="58"/>
      <c r="Q356" s="58"/>
      <c r="R356" s="58"/>
      <c r="S356" s="58"/>
      <c r="T356" s="58"/>
      <c r="U356" s="58"/>
      <c r="V356" s="58"/>
      <c r="W356" s="58"/>
      <c r="X356" s="58"/>
    </row>
    <row r="357" spans="2:24" s="110" customFormat="1" ht="15" hidden="1" customHeight="1" x14ac:dyDescent="0.4">
      <c r="B357" s="58"/>
      <c r="C357" s="55"/>
      <c r="D357" s="113"/>
      <c r="E357" s="123"/>
      <c r="F357" s="57"/>
      <c r="G357" s="55"/>
      <c r="H357" s="55"/>
      <c r="I357" s="124"/>
      <c r="J357" s="57"/>
      <c r="K357" s="57"/>
      <c r="L357" s="125"/>
      <c r="M357" s="57"/>
      <c r="N357" s="55"/>
      <c r="O357" s="58"/>
      <c r="P357" s="58"/>
      <c r="Q357" s="58"/>
      <c r="R357" s="58"/>
      <c r="S357" s="58"/>
      <c r="T357" s="58"/>
      <c r="U357" s="58"/>
      <c r="V357" s="58"/>
      <c r="W357" s="58"/>
      <c r="X357" s="58"/>
    </row>
    <row r="358" spans="2:24" s="110" customFormat="1" ht="15" hidden="1" customHeight="1" x14ac:dyDescent="0.4">
      <c r="B358" s="58"/>
      <c r="C358" s="55"/>
      <c r="D358" s="113"/>
      <c r="E358" s="123"/>
      <c r="F358" s="57"/>
      <c r="G358" s="55"/>
      <c r="H358" s="55"/>
      <c r="I358" s="124"/>
      <c r="J358" s="57"/>
      <c r="K358" s="57"/>
      <c r="L358" s="125"/>
      <c r="M358" s="57"/>
      <c r="N358" s="55"/>
      <c r="O358" s="58"/>
      <c r="P358" s="58"/>
      <c r="Q358" s="58"/>
      <c r="R358" s="58"/>
      <c r="S358" s="58"/>
      <c r="T358" s="58"/>
      <c r="U358" s="58"/>
      <c r="V358" s="58"/>
      <c r="W358" s="58"/>
      <c r="X358" s="58"/>
    </row>
    <row r="359" spans="2:24" s="110" customFormat="1" ht="15" hidden="1" customHeight="1" x14ac:dyDescent="0.4">
      <c r="B359" s="58"/>
      <c r="C359" s="55"/>
      <c r="D359" s="113"/>
      <c r="E359" s="123"/>
      <c r="F359" s="57"/>
      <c r="G359" s="55"/>
      <c r="H359" s="55"/>
      <c r="I359" s="124"/>
      <c r="J359" s="57"/>
      <c r="K359" s="57"/>
      <c r="L359" s="125"/>
      <c r="M359" s="57"/>
      <c r="N359" s="55"/>
      <c r="O359" s="58"/>
      <c r="P359" s="58"/>
      <c r="Q359" s="58"/>
      <c r="R359" s="58"/>
      <c r="S359" s="58"/>
      <c r="T359" s="58"/>
      <c r="U359" s="58"/>
      <c r="V359" s="58"/>
      <c r="W359" s="58"/>
      <c r="X359" s="58"/>
    </row>
    <row r="360" spans="2:24" s="110" customFormat="1" ht="15" hidden="1" customHeight="1" x14ac:dyDescent="0.4">
      <c r="B360" s="58"/>
      <c r="C360" s="55"/>
      <c r="D360" s="113"/>
      <c r="E360" s="123"/>
      <c r="F360" s="57"/>
      <c r="G360" s="55"/>
      <c r="H360" s="55"/>
      <c r="I360" s="124"/>
      <c r="J360" s="57"/>
      <c r="K360" s="57"/>
      <c r="L360" s="125"/>
      <c r="M360" s="57"/>
      <c r="N360" s="55"/>
      <c r="O360" s="58"/>
      <c r="P360" s="58"/>
      <c r="Q360" s="58"/>
      <c r="R360" s="58"/>
      <c r="S360" s="58"/>
      <c r="T360" s="58"/>
      <c r="U360" s="58"/>
      <c r="V360" s="58"/>
      <c r="W360" s="58"/>
      <c r="X360" s="58"/>
    </row>
    <row r="361" spans="2:24" s="110" customFormat="1" ht="15" hidden="1" customHeight="1" x14ac:dyDescent="0.4">
      <c r="B361" s="58"/>
      <c r="C361" s="55"/>
      <c r="D361" s="113"/>
      <c r="E361" s="123"/>
      <c r="F361" s="57"/>
      <c r="G361" s="55"/>
      <c r="H361" s="55"/>
      <c r="I361" s="124"/>
      <c r="J361" s="57"/>
      <c r="K361" s="57"/>
      <c r="L361" s="125"/>
      <c r="M361" s="57"/>
      <c r="N361" s="55"/>
      <c r="O361" s="58"/>
      <c r="P361" s="58"/>
      <c r="Q361" s="58"/>
      <c r="R361" s="58"/>
      <c r="S361" s="58"/>
      <c r="T361" s="58"/>
      <c r="U361" s="58"/>
      <c r="V361" s="58"/>
      <c r="W361" s="58"/>
      <c r="X361" s="58"/>
    </row>
    <row r="362" spans="2:24" s="110" customFormat="1" ht="15" hidden="1" customHeight="1" x14ac:dyDescent="0.4">
      <c r="B362" s="58"/>
      <c r="C362" s="55"/>
      <c r="D362" s="113"/>
      <c r="E362" s="123"/>
      <c r="F362" s="57"/>
      <c r="G362" s="55"/>
      <c r="H362" s="55"/>
      <c r="I362" s="124"/>
      <c r="J362" s="57"/>
      <c r="K362" s="57"/>
      <c r="L362" s="125"/>
      <c r="M362" s="57"/>
      <c r="N362" s="55"/>
      <c r="O362" s="58"/>
      <c r="P362" s="58"/>
      <c r="Q362" s="58"/>
      <c r="R362" s="58"/>
      <c r="S362" s="58"/>
      <c r="T362" s="58"/>
      <c r="U362" s="58"/>
      <c r="V362" s="58"/>
      <c r="W362" s="58"/>
      <c r="X362" s="58"/>
    </row>
    <row r="363" spans="2:24" s="110" customFormat="1" ht="15" hidden="1" customHeight="1" x14ac:dyDescent="0.4">
      <c r="B363" s="58"/>
      <c r="C363" s="55"/>
      <c r="D363" s="113"/>
      <c r="E363" s="123"/>
      <c r="F363" s="57"/>
      <c r="G363" s="55"/>
      <c r="H363" s="55"/>
      <c r="I363" s="124"/>
      <c r="J363" s="57"/>
      <c r="K363" s="57"/>
      <c r="L363" s="125"/>
      <c r="M363" s="57"/>
      <c r="N363" s="55"/>
      <c r="O363" s="58"/>
      <c r="P363" s="58"/>
      <c r="Q363" s="58"/>
      <c r="R363" s="58"/>
      <c r="S363" s="58"/>
      <c r="T363" s="58"/>
      <c r="U363" s="58"/>
      <c r="V363" s="58"/>
      <c r="W363" s="58"/>
      <c r="X363" s="58"/>
    </row>
    <row r="364" spans="2:24" s="110" customFormat="1" ht="15" hidden="1" customHeight="1" x14ac:dyDescent="0.4">
      <c r="B364" s="58"/>
      <c r="C364" s="55"/>
      <c r="D364" s="113"/>
      <c r="E364" s="123"/>
      <c r="F364" s="57"/>
      <c r="G364" s="55"/>
      <c r="H364" s="55"/>
      <c r="I364" s="124"/>
      <c r="J364" s="57"/>
      <c r="K364" s="57"/>
      <c r="L364" s="125"/>
      <c r="M364" s="57"/>
      <c r="N364" s="55"/>
      <c r="O364" s="58"/>
      <c r="P364" s="58"/>
      <c r="Q364" s="58"/>
      <c r="R364" s="58"/>
      <c r="S364" s="58"/>
      <c r="T364" s="58"/>
      <c r="U364" s="58"/>
      <c r="V364" s="58"/>
      <c r="W364" s="58"/>
      <c r="X364" s="58"/>
    </row>
    <row r="365" spans="2:24" s="110" customFormat="1" ht="15" hidden="1" customHeight="1" x14ac:dyDescent="0.4">
      <c r="B365" s="58"/>
      <c r="C365" s="55"/>
      <c r="D365" s="113"/>
      <c r="E365" s="123"/>
      <c r="F365" s="57"/>
      <c r="G365" s="55"/>
      <c r="H365" s="55"/>
      <c r="I365" s="124"/>
      <c r="J365" s="57"/>
      <c r="K365" s="57"/>
      <c r="L365" s="125"/>
      <c r="M365" s="57"/>
      <c r="N365" s="55"/>
      <c r="O365" s="58"/>
      <c r="P365" s="58"/>
      <c r="Q365" s="58"/>
      <c r="R365" s="58"/>
      <c r="S365" s="58"/>
      <c r="T365" s="58"/>
      <c r="U365" s="58"/>
      <c r="V365" s="58"/>
      <c r="W365" s="58"/>
      <c r="X365" s="58"/>
    </row>
    <row r="366" spans="2:24" s="110" customFormat="1" ht="15" hidden="1" customHeight="1" x14ac:dyDescent="0.4">
      <c r="B366" s="58"/>
      <c r="C366" s="55"/>
      <c r="D366" s="113"/>
      <c r="E366" s="123"/>
      <c r="F366" s="57"/>
      <c r="G366" s="55"/>
      <c r="H366" s="55"/>
      <c r="I366" s="124"/>
      <c r="J366" s="57"/>
      <c r="K366" s="57"/>
      <c r="L366" s="125"/>
      <c r="M366" s="57"/>
      <c r="N366" s="55"/>
      <c r="O366" s="58"/>
      <c r="P366" s="58"/>
      <c r="Q366" s="58"/>
      <c r="R366" s="58"/>
      <c r="S366" s="58"/>
      <c r="T366" s="58"/>
      <c r="U366" s="58"/>
      <c r="V366" s="58"/>
      <c r="W366" s="58"/>
      <c r="X366" s="58"/>
    </row>
    <row r="367" spans="2:24" s="110" customFormat="1" ht="15" hidden="1" customHeight="1" x14ac:dyDescent="0.4">
      <c r="B367" s="58"/>
      <c r="C367" s="55"/>
      <c r="D367" s="113"/>
      <c r="E367" s="123"/>
      <c r="F367" s="57"/>
      <c r="G367" s="55"/>
      <c r="H367" s="55"/>
      <c r="I367" s="124"/>
      <c r="J367" s="57"/>
      <c r="K367" s="57"/>
      <c r="L367" s="125"/>
      <c r="M367" s="57"/>
      <c r="N367" s="55"/>
      <c r="O367" s="58"/>
      <c r="P367" s="58"/>
      <c r="Q367" s="58"/>
      <c r="R367" s="58"/>
      <c r="S367" s="58"/>
      <c r="T367" s="58"/>
      <c r="U367" s="58"/>
      <c r="V367" s="58"/>
      <c r="W367" s="58"/>
      <c r="X367" s="58"/>
    </row>
    <row r="368" spans="2:24" s="110" customFormat="1" ht="15" hidden="1" customHeight="1" x14ac:dyDescent="0.4">
      <c r="B368" s="58"/>
      <c r="C368" s="55"/>
      <c r="D368" s="113"/>
      <c r="E368" s="123"/>
      <c r="F368" s="57"/>
      <c r="G368" s="55"/>
      <c r="H368" s="55"/>
      <c r="I368" s="124"/>
      <c r="J368" s="57"/>
      <c r="K368" s="57"/>
      <c r="L368" s="125"/>
      <c r="M368" s="57"/>
      <c r="N368" s="55"/>
      <c r="O368" s="58"/>
      <c r="P368" s="58"/>
      <c r="Q368" s="58"/>
      <c r="R368" s="58"/>
      <c r="S368" s="58"/>
      <c r="T368" s="58"/>
      <c r="U368" s="58"/>
      <c r="V368" s="58"/>
      <c r="W368" s="58"/>
      <c r="X368" s="58"/>
    </row>
    <row r="369" spans="2:24" s="110" customFormat="1" ht="15" hidden="1" customHeight="1" x14ac:dyDescent="0.4">
      <c r="B369" s="58"/>
      <c r="C369" s="55"/>
      <c r="D369" s="113"/>
      <c r="E369" s="123"/>
      <c r="F369" s="57"/>
      <c r="G369" s="55"/>
      <c r="H369" s="55"/>
      <c r="I369" s="124"/>
      <c r="J369" s="57"/>
      <c r="K369" s="57"/>
      <c r="L369" s="125"/>
      <c r="M369" s="57"/>
      <c r="N369" s="55"/>
      <c r="O369" s="58"/>
      <c r="P369" s="58"/>
      <c r="Q369" s="58"/>
      <c r="R369" s="58"/>
      <c r="S369" s="58"/>
      <c r="T369" s="58"/>
      <c r="U369" s="58"/>
      <c r="V369" s="58"/>
      <c r="W369" s="58"/>
      <c r="X369" s="58"/>
    </row>
    <row r="370" spans="2:24" s="110" customFormat="1" ht="15" hidden="1" customHeight="1" x14ac:dyDescent="0.4">
      <c r="B370" s="58"/>
      <c r="C370" s="55"/>
      <c r="D370" s="113"/>
      <c r="E370" s="123"/>
      <c r="F370" s="57"/>
      <c r="G370" s="55"/>
      <c r="H370" s="55"/>
      <c r="I370" s="124"/>
      <c r="J370" s="57"/>
      <c r="K370" s="57"/>
      <c r="L370" s="125"/>
      <c r="M370" s="57"/>
      <c r="N370" s="55"/>
      <c r="O370" s="58"/>
      <c r="P370" s="58"/>
      <c r="Q370" s="58"/>
      <c r="R370" s="58"/>
      <c r="S370" s="58"/>
      <c r="T370" s="58"/>
      <c r="U370" s="58"/>
      <c r="V370" s="58"/>
      <c r="W370" s="58"/>
      <c r="X370" s="58"/>
    </row>
    <row r="371" spans="2:24" s="110" customFormat="1" ht="15" hidden="1" customHeight="1" x14ac:dyDescent="0.4">
      <c r="B371" s="58"/>
      <c r="C371" s="55"/>
      <c r="D371" s="113"/>
      <c r="E371" s="123"/>
      <c r="F371" s="57"/>
      <c r="G371" s="55"/>
      <c r="H371" s="55"/>
      <c r="I371" s="124"/>
      <c r="J371" s="57"/>
      <c r="K371" s="57"/>
      <c r="L371" s="125"/>
      <c r="M371" s="57"/>
      <c r="N371" s="55"/>
      <c r="O371" s="58"/>
      <c r="P371" s="58"/>
      <c r="Q371" s="58"/>
      <c r="R371" s="58"/>
      <c r="S371" s="58"/>
      <c r="T371" s="58"/>
      <c r="U371" s="58"/>
      <c r="V371" s="58"/>
      <c r="W371" s="58"/>
      <c r="X371" s="58"/>
    </row>
    <row r="372" spans="2:24" s="110" customFormat="1" ht="15" hidden="1" customHeight="1" x14ac:dyDescent="0.4">
      <c r="B372" s="58"/>
      <c r="C372" s="55"/>
      <c r="D372" s="113"/>
      <c r="E372" s="123"/>
      <c r="F372" s="57"/>
      <c r="G372" s="55"/>
      <c r="H372" s="55"/>
      <c r="I372" s="124"/>
      <c r="J372" s="57"/>
      <c r="K372" s="57"/>
      <c r="L372" s="125"/>
      <c r="M372" s="57"/>
      <c r="N372" s="55"/>
      <c r="O372" s="58"/>
      <c r="P372" s="58"/>
      <c r="Q372" s="58"/>
      <c r="R372" s="58"/>
      <c r="S372" s="58"/>
      <c r="T372" s="58"/>
      <c r="U372" s="58"/>
      <c r="V372" s="58"/>
      <c r="W372" s="58"/>
      <c r="X372" s="58"/>
    </row>
    <row r="373" spans="2:24" s="110" customFormat="1" ht="15" hidden="1" customHeight="1" x14ac:dyDescent="0.4">
      <c r="B373" s="58"/>
      <c r="C373" s="55"/>
      <c r="D373" s="113"/>
      <c r="E373" s="123"/>
      <c r="F373" s="57"/>
      <c r="G373" s="55"/>
      <c r="H373" s="55"/>
      <c r="I373" s="124"/>
      <c r="J373" s="57"/>
      <c r="K373" s="57"/>
      <c r="L373" s="125"/>
      <c r="M373" s="57"/>
      <c r="N373" s="55"/>
      <c r="O373" s="58"/>
      <c r="P373" s="58"/>
      <c r="Q373" s="58"/>
      <c r="R373" s="58"/>
      <c r="S373" s="58"/>
      <c r="T373" s="58"/>
      <c r="U373" s="58"/>
      <c r="V373" s="58"/>
      <c r="W373" s="58"/>
      <c r="X373" s="58"/>
    </row>
  </sheetData>
  <sheetProtection algorithmName="SHA-512" hashValue="Fpsn7d89bssGmmz02HQLyIHqMNpeaEqpHduM+M8ui11oPkI/ULvo9HTkYja4ekpUXhcl1iHhSxOhoAc43FLOcQ==" saltValue="MrVFL2tbbqdN6ssTlwI87A==" spinCount="100000" sheet="1" objects="1" scenarios="1"/>
  <mergeCells count="111">
    <mergeCell ref="J87:J88"/>
    <mergeCell ref="D27:J27"/>
    <mergeCell ref="J34:J36"/>
    <mergeCell ref="C100:J100"/>
    <mergeCell ref="J101:J105"/>
    <mergeCell ref="F168:F170"/>
    <mergeCell ref="J168:J171"/>
    <mergeCell ref="K168:K171"/>
    <mergeCell ref="E121:E136"/>
    <mergeCell ref="F121:F123"/>
    <mergeCell ref="J121:J123"/>
    <mergeCell ref="K121:K123"/>
    <mergeCell ref="D137:D186"/>
    <mergeCell ref="E137:E154"/>
    <mergeCell ref="E155:E171"/>
    <mergeCell ref="F155:F157"/>
    <mergeCell ref="J155:J157"/>
    <mergeCell ref="K155:K157"/>
    <mergeCell ref="J133:J136"/>
    <mergeCell ref="K133:K136"/>
    <mergeCell ref="K76:K85"/>
    <mergeCell ref="C89:J89"/>
    <mergeCell ref="D79:J79"/>
    <mergeCell ref="F124:F126"/>
    <mergeCell ref="M168:M171"/>
    <mergeCell ref="M155:M157"/>
    <mergeCell ref="F158:F160"/>
    <mergeCell ref="J158:J167"/>
    <mergeCell ref="K158:K167"/>
    <mergeCell ref="M158:M167"/>
    <mergeCell ref="F161:F163"/>
    <mergeCell ref="J124:J126"/>
    <mergeCell ref="K124:K126"/>
    <mergeCell ref="M124:M126"/>
    <mergeCell ref="J127:J128"/>
    <mergeCell ref="J131:J132"/>
    <mergeCell ref="K131:K132"/>
    <mergeCell ref="L131:L132"/>
    <mergeCell ref="M131:M132"/>
    <mergeCell ref="J137:J142"/>
    <mergeCell ref="K137:K142"/>
    <mergeCell ref="L137:L142"/>
    <mergeCell ref="M137:M142"/>
    <mergeCell ref="F143:F145"/>
    <mergeCell ref="J143:J148"/>
    <mergeCell ref="K143:K148"/>
    <mergeCell ref="M143:M148"/>
    <mergeCell ref="F146:F148"/>
    <mergeCell ref="E181:E186"/>
    <mergeCell ref="F181:F182"/>
    <mergeCell ref="J181:J186"/>
    <mergeCell ref="K181:K186"/>
    <mergeCell ref="M181:M186"/>
    <mergeCell ref="F183:F184"/>
    <mergeCell ref="F185:F186"/>
    <mergeCell ref="J175:J177"/>
    <mergeCell ref="K175:K177"/>
    <mergeCell ref="M175:M177"/>
    <mergeCell ref="J178:J180"/>
    <mergeCell ref="K178:K180"/>
    <mergeCell ref="L178:L180"/>
    <mergeCell ref="M178:M180"/>
    <mergeCell ref="E172:E180"/>
    <mergeCell ref="F172:F174"/>
    <mergeCell ref="J172:J174"/>
    <mergeCell ref="K172:K174"/>
    <mergeCell ref="M172:M174"/>
    <mergeCell ref="F175:F177"/>
    <mergeCell ref="F149:F151"/>
    <mergeCell ref="J149:J151"/>
    <mergeCell ref="K149:K151"/>
    <mergeCell ref="M149:M151"/>
    <mergeCell ref="J152:J154"/>
    <mergeCell ref="K152:K154"/>
    <mergeCell ref="L152:L154"/>
    <mergeCell ref="M152:M154"/>
    <mergeCell ref="M133:M136"/>
    <mergeCell ref="K127:K128"/>
    <mergeCell ref="L127:L128"/>
    <mergeCell ref="M127:M128"/>
    <mergeCell ref="J129:J130"/>
    <mergeCell ref="K129:K130"/>
    <mergeCell ref="L129:L130"/>
    <mergeCell ref="M129:M130"/>
    <mergeCell ref="M100:M102"/>
    <mergeCell ref="L104:L109"/>
    <mergeCell ref="M121:M123"/>
    <mergeCell ref="K88:K93"/>
    <mergeCell ref="M88:M93"/>
    <mergeCell ref="M104:M109"/>
    <mergeCell ref="K111:K120"/>
    <mergeCell ref="M111:M120"/>
    <mergeCell ref="L115:L117"/>
    <mergeCell ref="K94:K95"/>
    <mergeCell ref="M94:M95"/>
    <mergeCell ref="K96:K99"/>
    <mergeCell ref="M96:M99"/>
    <mergeCell ref="J85:J86"/>
    <mergeCell ref="K2:K13"/>
    <mergeCell ref="L2:L13"/>
    <mergeCell ref="M2:M13"/>
    <mergeCell ref="K14:K74"/>
    <mergeCell ref="L14:L74"/>
    <mergeCell ref="M14:M74"/>
    <mergeCell ref="C3:J3"/>
    <mergeCell ref="C18:J18"/>
    <mergeCell ref="C26:J26"/>
    <mergeCell ref="C50:J50"/>
    <mergeCell ref="M76:M85"/>
    <mergeCell ref="J58:J64"/>
    <mergeCell ref="I1:I2"/>
  </mergeCells>
  <phoneticPr fontId="17" type="noConversion"/>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275EC-2AC2-4FE8-873F-A5038ED6C12B}">
  <dimension ref="A1:X241"/>
  <sheetViews>
    <sheetView showGridLines="0" zoomScale="68" zoomScaleNormal="68" zoomScaleSheetLayoutView="90" workbookViewId="0">
      <pane ySplit="2" topLeftCell="A3" activePane="bottomLeft" state="frozen"/>
      <selection pane="bottomLeft" activeCell="J14" sqref="J14"/>
    </sheetView>
  </sheetViews>
  <sheetFormatPr defaultColWidth="8.44140625" defaultRowHeight="0" customHeight="1" zeroHeight="1" x14ac:dyDescent="0.4"/>
  <cols>
    <col min="1" max="1" width="29.44140625" style="110" customWidth="1"/>
    <col min="2" max="2" width="4.44140625" style="58" customWidth="1"/>
    <col min="3" max="3" width="3.44140625" style="55" customWidth="1"/>
    <col min="4" max="4" width="20.33203125" style="113" customWidth="1"/>
    <col min="5" max="5" width="33.33203125" style="123" customWidth="1"/>
    <col min="6" max="6" width="12.109375" style="57" customWidth="1"/>
    <col min="7" max="7" width="14.33203125" style="55" customWidth="1"/>
    <col min="8" max="8" width="14.44140625" style="55" customWidth="1"/>
    <col min="9" max="9" width="16.5546875" style="124" customWidth="1"/>
    <col min="10" max="10" width="63.109375" style="57" customWidth="1"/>
    <col min="11" max="11" width="28.44140625" style="57" customWidth="1"/>
    <col min="12" max="12" width="73.44140625" style="125" customWidth="1"/>
    <col min="13" max="13" width="14.44140625" style="57" customWidth="1"/>
    <col min="14" max="14" width="2.44140625" style="55" customWidth="1"/>
    <col min="15" max="16384" width="8.44140625" style="58"/>
  </cols>
  <sheetData>
    <row r="1" spans="1:24" s="54" customFormat="1" ht="16.2" customHeight="1" x14ac:dyDescent="0.5">
      <c r="A1" s="126"/>
      <c r="B1" s="127"/>
      <c r="C1" s="128"/>
      <c r="D1" s="129"/>
      <c r="E1" s="130"/>
      <c r="F1" s="131"/>
      <c r="G1" s="128"/>
      <c r="H1" s="128"/>
      <c r="I1" s="682" t="s">
        <v>148</v>
      </c>
      <c r="J1" s="132"/>
      <c r="K1" s="133"/>
      <c r="L1" s="134"/>
      <c r="M1" s="133"/>
      <c r="N1" s="134"/>
      <c r="O1" s="135"/>
      <c r="P1" s="135"/>
      <c r="Q1" s="58"/>
      <c r="R1" s="58"/>
      <c r="S1" s="58"/>
      <c r="T1" s="58"/>
      <c r="U1" s="58"/>
      <c r="V1" s="58"/>
      <c r="W1" s="58"/>
      <c r="X1" s="58"/>
    </row>
    <row r="2" spans="1:24" s="70" customFormat="1" ht="43.95" customHeight="1" x14ac:dyDescent="0.4">
      <c r="A2" s="59"/>
      <c r="B2" s="136"/>
      <c r="C2" s="61"/>
      <c r="D2" s="137" t="s">
        <v>146</v>
      </c>
      <c r="E2" s="63" t="s">
        <v>147</v>
      </c>
      <c r="F2" s="63">
        <v>2022</v>
      </c>
      <c r="G2" s="63">
        <v>2023</v>
      </c>
      <c r="H2" s="63">
        <v>2024</v>
      </c>
      <c r="I2" s="682"/>
      <c r="J2" s="66" t="s">
        <v>149</v>
      </c>
      <c r="K2" s="666"/>
      <c r="L2" s="666"/>
      <c r="M2" s="667"/>
      <c r="N2" s="69"/>
      <c r="O2" s="68"/>
      <c r="P2" s="68"/>
    </row>
    <row r="3" spans="1:24" s="70" customFormat="1" ht="180" customHeight="1" x14ac:dyDescent="0.4">
      <c r="A3" s="59"/>
      <c r="B3" s="136"/>
      <c r="C3" s="689" t="s">
        <v>397</v>
      </c>
      <c r="D3" s="670"/>
      <c r="E3" s="670"/>
      <c r="F3" s="670"/>
      <c r="G3" s="670"/>
      <c r="H3" s="670"/>
      <c r="I3" s="670"/>
      <c r="J3" s="670"/>
      <c r="K3" s="666"/>
      <c r="L3" s="666"/>
      <c r="M3" s="667"/>
      <c r="N3" s="69"/>
      <c r="O3" s="68"/>
      <c r="P3" s="68"/>
    </row>
    <row r="4" spans="1:24" s="70" customFormat="1" ht="30" customHeight="1" x14ac:dyDescent="0.4">
      <c r="A4" s="59"/>
      <c r="B4" s="136"/>
      <c r="C4" s="71"/>
      <c r="D4" s="72" t="s">
        <v>398</v>
      </c>
      <c r="E4" s="327"/>
      <c r="F4" s="328"/>
      <c r="G4" s="327"/>
      <c r="H4" s="327"/>
      <c r="I4" s="329"/>
      <c r="J4" s="76"/>
      <c r="K4" s="666"/>
      <c r="L4" s="666"/>
      <c r="M4" s="667"/>
      <c r="N4" s="69"/>
      <c r="O4" s="68"/>
      <c r="P4" s="68"/>
    </row>
    <row r="5" spans="1:24" s="70" customFormat="1" ht="41.4" customHeight="1" x14ac:dyDescent="0.4">
      <c r="A5" s="80"/>
      <c r="B5" s="136"/>
      <c r="C5" s="69"/>
      <c r="D5" s="82" t="s">
        <v>399</v>
      </c>
      <c r="E5" s="82" t="s">
        <v>400</v>
      </c>
      <c r="F5" s="111">
        <v>221</v>
      </c>
      <c r="G5" s="219">
        <v>40</v>
      </c>
      <c r="H5" s="280">
        <v>45</v>
      </c>
      <c r="I5" s="330">
        <f>((H5-G5)/G5)</f>
        <v>0.125</v>
      </c>
      <c r="J5" s="81"/>
      <c r="K5" s="666"/>
      <c r="L5" s="666"/>
      <c r="M5" s="667"/>
      <c r="N5" s="69"/>
      <c r="O5" s="68"/>
      <c r="P5" s="68"/>
    </row>
    <row r="6" spans="1:24" s="70" customFormat="1" ht="41.4" customHeight="1" x14ac:dyDescent="0.4">
      <c r="A6" s="80"/>
      <c r="B6" s="136"/>
      <c r="C6" s="69"/>
      <c r="D6" s="82" t="s">
        <v>399</v>
      </c>
      <c r="E6" s="82" t="s">
        <v>401</v>
      </c>
      <c r="F6" s="111">
        <v>2</v>
      </c>
      <c r="G6" s="219">
        <v>4</v>
      </c>
      <c r="H6" s="280">
        <v>3</v>
      </c>
      <c r="I6" s="331">
        <f t="shared" ref="I6:I7" si="0">((H6-G6)/G6)</f>
        <v>-0.25</v>
      </c>
      <c r="J6" s="81"/>
      <c r="K6" s="666"/>
      <c r="L6" s="666"/>
      <c r="M6" s="667"/>
      <c r="N6" s="69"/>
      <c r="O6" s="68"/>
      <c r="P6" s="68"/>
    </row>
    <row r="7" spans="1:24" s="70" customFormat="1" ht="41.4" customHeight="1" x14ac:dyDescent="0.4">
      <c r="A7" s="80"/>
      <c r="B7" s="136"/>
      <c r="C7" s="69"/>
      <c r="D7" s="82" t="s">
        <v>399</v>
      </c>
      <c r="E7" s="82" t="s">
        <v>402</v>
      </c>
      <c r="F7" s="111">
        <v>219</v>
      </c>
      <c r="G7" s="219">
        <v>36</v>
      </c>
      <c r="H7" s="280">
        <v>42</v>
      </c>
      <c r="I7" s="331">
        <f t="shared" si="0"/>
        <v>0.16666666666666666</v>
      </c>
      <c r="J7" s="81"/>
      <c r="K7" s="666"/>
      <c r="L7" s="666"/>
      <c r="M7" s="667"/>
      <c r="N7" s="69"/>
      <c r="O7" s="68"/>
      <c r="P7" s="68"/>
    </row>
    <row r="8" spans="1:24" s="70" customFormat="1" ht="41.4" customHeight="1" x14ac:dyDescent="0.4">
      <c r="A8" s="80"/>
      <c r="B8" s="136"/>
      <c r="C8" s="69"/>
      <c r="D8" s="82" t="s">
        <v>399</v>
      </c>
      <c r="E8" s="82" t="s">
        <v>403</v>
      </c>
      <c r="F8" s="111" t="s">
        <v>167</v>
      </c>
      <c r="G8" s="268" t="s">
        <v>167</v>
      </c>
      <c r="H8" s="280">
        <v>0</v>
      </c>
      <c r="I8" s="332" t="s">
        <v>167</v>
      </c>
      <c r="J8" s="81"/>
      <c r="K8" s="666"/>
      <c r="L8" s="666"/>
      <c r="M8" s="667"/>
      <c r="N8" s="69"/>
      <c r="O8" s="68"/>
      <c r="P8" s="68"/>
    </row>
    <row r="9" spans="1:24" s="70" customFormat="1" ht="30" customHeight="1" x14ac:dyDescent="0.4">
      <c r="A9" s="80"/>
      <c r="B9" s="136"/>
      <c r="C9" s="69"/>
      <c r="D9" s="82" t="s">
        <v>404</v>
      </c>
      <c r="E9" s="333" t="s">
        <v>405</v>
      </c>
      <c r="F9" s="111" t="s">
        <v>167</v>
      </c>
      <c r="G9" s="111">
        <v>1</v>
      </c>
      <c r="H9" s="280">
        <v>1</v>
      </c>
      <c r="I9" s="143" t="s">
        <v>167</v>
      </c>
      <c r="J9" s="81"/>
      <c r="K9" s="666"/>
      <c r="L9" s="666"/>
      <c r="M9" s="667"/>
      <c r="N9" s="69"/>
      <c r="O9" s="68"/>
      <c r="P9" s="68"/>
    </row>
    <row r="10" spans="1:24" s="70" customFormat="1" ht="30" customHeight="1" x14ac:dyDescent="0.4">
      <c r="A10" s="80"/>
      <c r="B10" s="136"/>
      <c r="C10" s="69"/>
      <c r="D10" s="82" t="s">
        <v>404</v>
      </c>
      <c r="E10" s="82" t="s">
        <v>406</v>
      </c>
      <c r="F10" s="111" t="s">
        <v>167</v>
      </c>
      <c r="G10" s="111">
        <v>0.06</v>
      </c>
      <c r="H10" s="334">
        <v>0.02</v>
      </c>
      <c r="I10" s="574" t="s">
        <v>407</v>
      </c>
      <c r="J10" s="81"/>
      <c r="K10" s="666"/>
      <c r="L10" s="666"/>
      <c r="M10" s="667"/>
      <c r="N10" s="69"/>
      <c r="O10" s="68"/>
      <c r="P10" s="68"/>
    </row>
    <row r="11" spans="1:24" s="70" customFormat="1" ht="30" customHeight="1" x14ac:dyDescent="0.4">
      <c r="A11" s="80"/>
      <c r="B11" s="136"/>
      <c r="C11" s="69"/>
      <c r="D11" s="82" t="s">
        <v>404</v>
      </c>
      <c r="E11" s="82" t="s">
        <v>408</v>
      </c>
      <c r="F11" s="111" t="s">
        <v>167</v>
      </c>
      <c r="G11" s="111" t="s">
        <v>167</v>
      </c>
      <c r="H11" s="334" t="s">
        <v>167</v>
      </c>
      <c r="I11" s="143" t="s">
        <v>167</v>
      </c>
      <c r="J11" s="81"/>
      <c r="K11" s="666"/>
      <c r="L11" s="666"/>
      <c r="M11" s="667"/>
      <c r="N11" s="69"/>
      <c r="O11" s="68"/>
      <c r="P11" s="68"/>
    </row>
    <row r="12" spans="1:24" s="70" customFormat="1" ht="30" customHeight="1" x14ac:dyDescent="0.4">
      <c r="A12" s="80"/>
      <c r="B12" s="136"/>
      <c r="C12" s="69"/>
      <c r="D12" s="82" t="s">
        <v>404</v>
      </c>
      <c r="E12" s="82" t="s">
        <v>409</v>
      </c>
      <c r="F12" s="111" t="s">
        <v>167</v>
      </c>
      <c r="G12" s="111">
        <v>0.06</v>
      </c>
      <c r="H12" s="334">
        <v>0.02</v>
      </c>
      <c r="I12" s="157" t="s">
        <v>410</v>
      </c>
      <c r="J12" s="81"/>
      <c r="K12" s="666"/>
      <c r="L12" s="666"/>
      <c r="M12" s="667"/>
      <c r="N12" s="69"/>
      <c r="O12" s="68"/>
      <c r="P12" s="68"/>
    </row>
    <row r="13" spans="1:24" s="70" customFormat="1" ht="30" customHeight="1" x14ac:dyDescent="0.4">
      <c r="A13" s="80"/>
      <c r="B13" s="136"/>
      <c r="C13" s="69"/>
      <c r="D13" s="82" t="s">
        <v>404</v>
      </c>
      <c r="E13" s="82" t="s">
        <v>411</v>
      </c>
      <c r="F13" s="111" t="s">
        <v>167</v>
      </c>
      <c r="G13" s="111" t="s">
        <v>167</v>
      </c>
      <c r="H13" s="334" t="s">
        <v>167</v>
      </c>
      <c r="I13" s="335" t="s">
        <v>167</v>
      </c>
      <c r="J13" s="81"/>
      <c r="K13" s="666"/>
      <c r="L13" s="666"/>
      <c r="M13" s="667"/>
      <c r="N13" s="69"/>
      <c r="O13" s="68"/>
      <c r="P13" s="68"/>
    </row>
    <row r="14" spans="1:24" s="70" customFormat="1" ht="54" customHeight="1" x14ac:dyDescent="0.4">
      <c r="A14" s="80"/>
      <c r="B14" s="136"/>
      <c r="C14" s="69"/>
      <c r="D14" s="82" t="s">
        <v>404</v>
      </c>
      <c r="E14" s="333" t="s">
        <v>412</v>
      </c>
      <c r="F14" s="111" t="s">
        <v>167</v>
      </c>
      <c r="G14" s="268">
        <v>175</v>
      </c>
      <c r="H14" s="280">
        <v>370</v>
      </c>
      <c r="I14" s="330">
        <f>((H14-G14)/G14)</f>
        <v>1.1142857142857143</v>
      </c>
      <c r="J14" s="208" t="s">
        <v>413</v>
      </c>
      <c r="K14" s="666"/>
      <c r="L14" s="666"/>
      <c r="M14" s="667"/>
      <c r="N14" s="69"/>
      <c r="O14" s="68"/>
      <c r="P14" s="68"/>
    </row>
    <row r="15" spans="1:24" s="70" customFormat="1" ht="30" customHeight="1" x14ac:dyDescent="0.4">
      <c r="A15" s="80"/>
      <c r="B15" s="136"/>
      <c r="C15" s="69"/>
      <c r="D15" s="82" t="s">
        <v>404</v>
      </c>
      <c r="E15" s="82" t="s">
        <v>414</v>
      </c>
      <c r="F15" s="111" t="s">
        <v>167</v>
      </c>
      <c r="G15" s="269">
        <v>4.3</v>
      </c>
      <c r="H15" s="109">
        <v>7.5</v>
      </c>
      <c r="I15" s="162" t="s">
        <v>415</v>
      </c>
      <c r="J15" s="81"/>
      <c r="K15" s="666"/>
      <c r="L15" s="666"/>
      <c r="M15" s="667"/>
      <c r="N15" s="69"/>
      <c r="O15" s="68"/>
      <c r="P15" s="68"/>
    </row>
    <row r="16" spans="1:24" s="70" customFormat="1" ht="30" customHeight="1" x14ac:dyDescent="0.4">
      <c r="A16" s="80"/>
      <c r="B16" s="136"/>
      <c r="C16" s="69"/>
      <c r="D16" s="82" t="s">
        <v>404</v>
      </c>
      <c r="E16" s="82" t="s">
        <v>416</v>
      </c>
      <c r="F16" s="111" t="s">
        <v>167</v>
      </c>
      <c r="G16" s="336">
        <v>0.79</v>
      </c>
      <c r="H16" s="334">
        <v>1.56</v>
      </c>
      <c r="I16" s="162" t="s">
        <v>417</v>
      </c>
      <c r="J16" s="81"/>
      <c r="K16" s="666"/>
      <c r="L16" s="666"/>
      <c r="M16" s="667"/>
      <c r="N16" s="69"/>
      <c r="O16" s="68"/>
      <c r="P16" s="68"/>
    </row>
    <row r="17" spans="1:16" s="70" customFormat="1" ht="30" customHeight="1" x14ac:dyDescent="0.4">
      <c r="A17" s="80"/>
      <c r="B17" s="136"/>
      <c r="C17" s="69"/>
      <c r="D17" s="82" t="s">
        <v>404</v>
      </c>
      <c r="E17" s="82" t="s">
        <v>418</v>
      </c>
      <c r="F17" s="111" t="s">
        <v>167</v>
      </c>
      <c r="G17" s="269">
        <v>12.99</v>
      </c>
      <c r="H17" s="109">
        <v>15.9</v>
      </c>
      <c r="I17" s="162" t="s">
        <v>419</v>
      </c>
      <c r="J17" s="81"/>
      <c r="K17" s="666"/>
      <c r="L17" s="666"/>
      <c r="M17" s="667"/>
      <c r="N17" s="69"/>
      <c r="O17" s="68"/>
      <c r="P17" s="68"/>
    </row>
    <row r="18" spans="1:16" s="70" customFormat="1" ht="30" customHeight="1" x14ac:dyDescent="0.4">
      <c r="A18" s="80"/>
      <c r="B18" s="136"/>
      <c r="C18" s="69"/>
      <c r="D18" s="82" t="s">
        <v>404</v>
      </c>
      <c r="E18" s="82" t="s">
        <v>420</v>
      </c>
      <c r="F18" s="111" t="s">
        <v>167</v>
      </c>
      <c r="G18" s="269">
        <v>14.59</v>
      </c>
      <c r="H18" s="109">
        <v>14.14</v>
      </c>
      <c r="I18" s="162" t="s">
        <v>421</v>
      </c>
      <c r="J18" s="81"/>
      <c r="K18" s="666"/>
      <c r="L18" s="666"/>
      <c r="M18" s="667"/>
      <c r="N18" s="69"/>
      <c r="O18" s="68"/>
      <c r="P18" s="68"/>
    </row>
    <row r="19" spans="1:16" s="70" customFormat="1" ht="30" customHeight="1" x14ac:dyDescent="0.4">
      <c r="A19" s="80"/>
      <c r="B19" s="136"/>
      <c r="C19" s="69"/>
      <c r="D19" s="82" t="s">
        <v>404</v>
      </c>
      <c r="E19" s="333" t="s">
        <v>422</v>
      </c>
      <c r="F19" s="111" t="s">
        <v>167</v>
      </c>
      <c r="G19" s="268">
        <v>568</v>
      </c>
      <c r="H19" s="280">
        <v>327</v>
      </c>
      <c r="I19" s="331">
        <f>((H19-G19)/G19)</f>
        <v>-0.42429577464788731</v>
      </c>
      <c r="J19" s="81"/>
      <c r="K19" s="666"/>
      <c r="L19" s="666"/>
      <c r="M19" s="667"/>
      <c r="N19" s="69"/>
      <c r="O19" s="68"/>
      <c r="P19" s="68"/>
    </row>
    <row r="20" spans="1:16" s="70" customFormat="1" ht="40.950000000000003" customHeight="1" x14ac:dyDescent="0.4">
      <c r="A20" s="80"/>
      <c r="B20" s="136"/>
      <c r="C20" s="69"/>
      <c r="D20" s="82" t="s">
        <v>404</v>
      </c>
      <c r="E20" s="82" t="s">
        <v>423</v>
      </c>
      <c r="F20" s="111" t="s">
        <v>167</v>
      </c>
      <c r="G20" s="269">
        <v>13.9</v>
      </c>
      <c r="H20" s="109">
        <v>6.6</v>
      </c>
      <c r="I20" s="162" t="s">
        <v>424</v>
      </c>
      <c r="J20" s="81"/>
      <c r="K20" s="666"/>
      <c r="L20" s="666"/>
      <c r="M20" s="667"/>
      <c r="N20" s="69"/>
      <c r="O20" s="68"/>
      <c r="P20" s="68"/>
    </row>
    <row r="21" spans="1:16" s="70" customFormat="1" ht="50.4" customHeight="1" x14ac:dyDescent="0.4">
      <c r="A21" s="110"/>
      <c r="B21" s="136"/>
      <c r="D21" s="82" t="s">
        <v>404</v>
      </c>
      <c r="E21" s="82" t="s">
        <v>425</v>
      </c>
      <c r="F21" s="111" t="s">
        <v>167</v>
      </c>
      <c r="G21" s="269">
        <v>9.66</v>
      </c>
      <c r="H21" s="109">
        <v>7.05</v>
      </c>
      <c r="I21" s="162" t="s">
        <v>426</v>
      </c>
      <c r="J21" s="337"/>
      <c r="K21" s="661"/>
      <c r="L21" s="661"/>
      <c r="M21" s="664"/>
    </row>
    <row r="22" spans="1:16" s="70" customFormat="1" ht="50.4" customHeight="1" x14ac:dyDescent="0.4">
      <c r="A22" s="110"/>
      <c r="B22" s="136"/>
      <c r="D22" s="82" t="s">
        <v>404</v>
      </c>
      <c r="E22" s="82" t="s">
        <v>427</v>
      </c>
      <c r="F22" s="111" t="s">
        <v>167</v>
      </c>
      <c r="G22" s="269">
        <v>19.809999999999999</v>
      </c>
      <c r="H22" s="269">
        <v>6.3</v>
      </c>
      <c r="I22" s="162" t="s">
        <v>428</v>
      </c>
      <c r="J22" s="338"/>
      <c r="K22" s="661"/>
      <c r="L22" s="661"/>
      <c r="M22" s="664"/>
    </row>
    <row r="23" spans="1:16" s="70" customFormat="1" ht="55.2" customHeight="1" x14ac:dyDescent="0.4">
      <c r="A23" s="110"/>
      <c r="B23" s="136"/>
      <c r="D23" s="82" t="s">
        <v>404</v>
      </c>
      <c r="E23" s="82" t="s">
        <v>429</v>
      </c>
      <c r="F23" s="111" t="s">
        <v>167</v>
      </c>
      <c r="G23" s="269">
        <v>48.46</v>
      </c>
      <c r="H23" s="109">
        <v>2.83</v>
      </c>
      <c r="I23" s="157" t="s">
        <v>430</v>
      </c>
      <c r="J23" s="310"/>
      <c r="K23" s="661"/>
      <c r="L23" s="112"/>
      <c r="M23" s="664"/>
    </row>
    <row r="24" spans="1:16" s="70" customFormat="1" ht="111.6" customHeight="1" x14ac:dyDescent="0.4">
      <c r="A24" s="110"/>
      <c r="B24" s="136"/>
      <c r="C24" s="673" t="s">
        <v>431</v>
      </c>
      <c r="D24" s="674"/>
      <c r="E24" s="674"/>
      <c r="F24" s="674"/>
      <c r="G24" s="674"/>
      <c r="H24" s="674"/>
      <c r="I24" s="674"/>
      <c r="J24" s="674"/>
      <c r="K24" s="661"/>
      <c r="L24" s="112"/>
      <c r="M24" s="664"/>
    </row>
    <row r="25" spans="1:16" s="70" customFormat="1" ht="42" customHeight="1" x14ac:dyDescent="0.4">
      <c r="A25" s="110"/>
      <c r="B25" s="58"/>
      <c r="D25" s="113"/>
      <c r="E25" s="112"/>
      <c r="F25" s="112"/>
      <c r="H25" s="112"/>
      <c r="I25" s="114"/>
      <c r="J25" s="117"/>
      <c r="K25" s="661"/>
      <c r="L25" s="112"/>
      <c r="M25" s="664"/>
    </row>
    <row r="26" spans="1:16" s="70" customFormat="1" ht="152.69999999999999" customHeight="1" x14ac:dyDescent="0.4">
      <c r="A26" s="110"/>
      <c r="B26" s="58"/>
      <c r="D26" s="113"/>
      <c r="E26" s="112"/>
      <c r="F26" s="661"/>
      <c r="H26" s="112"/>
      <c r="I26" s="114"/>
      <c r="J26" s="663"/>
      <c r="K26" s="661"/>
      <c r="L26" s="112"/>
      <c r="M26" s="664"/>
    </row>
    <row r="27" spans="1:16" s="70" customFormat="1" ht="30" customHeight="1" x14ac:dyDescent="0.4">
      <c r="A27" s="110"/>
      <c r="B27" s="58"/>
      <c r="D27" s="113"/>
      <c r="E27" s="112"/>
      <c r="F27" s="661"/>
      <c r="H27" s="112"/>
      <c r="I27" s="114"/>
      <c r="J27" s="663"/>
      <c r="K27" s="661"/>
      <c r="L27" s="112"/>
      <c r="M27" s="664"/>
    </row>
    <row r="28" spans="1:16" s="70" customFormat="1" ht="30" customHeight="1" x14ac:dyDescent="0.4">
      <c r="A28" s="110"/>
      <c r="B28" s="58"/>
      <c r="D28" s="113"/>
      <c r="E28" s="112"/>
      <c r="F28" s="661"/>
      <c r="H28" s="112"/>
      <c r="I28" s="114"/>
      <c r="J28" s="663"/>
      <c r="K28" s="661"/>
      <c r="L28" s="112"/>
      <c r="M28" s="664"/>
    </row>
    <row r="29" spans="1:16" s="70" customFormat="1" ht="30" customHeight="1" x14ac:dyDescent="0.4">
      <c r="A29" s="110"/>
      <c r="B29" s="58"/>
      <c r="D29" s="113"/>
      <c r="E29" s="112"/>
      <c r="F29" s="661"/>
      <c r="H29" s="112"/>
      <c r="I29" s="206"/>
      <c r="J29" s="663"/>
      <c r="K29" s="661"/>
      <c r="L29" s="112"/>
      <c r="M29" s="664"/>
    </row>
    <row r="30" spans="1:16" s="70" customFormat="1" ht="30" customHeight="1" x14ac:dyDescent="0.4">
      <c r="A30" s="110"/>
      <c r="B30" s="58"/>
      <c r="D30" s="113"/>
      <c r="E30" s="112"/>
      <c r="F30" s="661"/>
      <c r="H30" s="112"/>
      <c r="I30" s="206"/>
      <c r="J30" s="663"/>
      <c r="K30" s="661"/>
      <c r="L30" s="112"/>
      <c r="M30" s="664"/>
    </row>
    <row r="31" spans="1:16" s="70" customFormat="1" ht="46.5" customHeight="1" x14ac:dyDescent="0.4">
      <c r="A31" s="110"/>
      <c r="B31" s="58"/>
      <c r="D31" s="113"/>
      <c r="E31" s="112"/>
      <c r="F31" s="661"/>
      <c r="H31" s="112"/>
      <c r="I31" s="206"/>
      <c r="J31" s="663"/>
      <c r="K31" s="661"/>
      <c r="L31" s="112"/>
      <c r="M31" s="664"/>
    </row>
    <row r="32" spans="1:16" s="70" customFormat="1" ht="56.25" customHeight="1" x14ac:dyDescent="0.4">
      <c r="A32" s="110"/>
      <c r="B32" s="58"/>
      <c r="D32" s="113"/>
      <c r="E32" s="112"/>
      <c r="F32" s="112"/>
      <c r="H32" s="112"/>
      <c r="I32" s="114"/>
      <c r="J32" s="663"/>
      <c r="K32" s="661"/>
      <c r="L32" s="112"/>
      <c r="M32" s="664"/>
    </row>
    <row r="33" spans="1:13" s="70" customFormat="1" ht="60" customHeight="1" x14ac:dyDescent="0.4">
      <c r="A33" s="110"/>
      <c r="B33" s="58"/>
      <c r="D33" s="113"/>
      <c r="E33" s="112"/>
      <c r="F33" s="112"/>
      <c r="H33" s="112"/>
      <c r="I33" s="114"/>
      <c r="J33" s="663"/>
      <c r="K33" s="661"/>
      <c r="L33" s="112"/>
      <c r="M33" s="664"/>
    </row>
    <row r="34" spans="1:13" s="70" customFormat="1" ht="60" customHeight="1" x14ac:dyDescent="0.4">
      <c r="A34" s="110"/>
      <c r="B34" s="58"/>
      <c r="D34" s="113"/>
      <c r="E34" s="112"/>
      <c r="F34" s="112"/>
      <c r="H34" s="112"/>
      <c r="I34" s="114"/>
      <c r="J34" s="663"/>
      <c r="K34" s="661"/>
      <c r="L34" s="112"/>
      <c r="M34" s="664"/>
    </row>
    <row r="35" spans="1:13" s="70" customFormat="1" ht="60" customHeight="1" x14ac:dyDescent="0.4">
      <c r="A35" s="110"/>
      <c r="B35" s="58"/>
      <c r="D35" s="113"/>
      <c r="E35" s="112"/>
      <c r="F35" s="112"/>
      <c r="H35" s="112"/>
      <c r="I35" s="207"/>
      <c r="J35" s="663"/>
      <c r="K35" s="661"/>
      <c r="L35" s="112"/>
      <c r="M35" s="664"/>
    </row>
    <row r="36" spans="1:13" s="70" customFormat="1" ht="30" customHeight="1" x14ac:dyDescent="0.4">
      <c r="A36" s="110"/>
      <c r="B36" s="58"/>
      <c r="D36" s="113"/>
      <c r="E36" s="112"/>
      <c r="F36" s="661"/>
      <c r="H36" s="112"/>
      <c r="I36" s="114"/>
      <c r="J36" s="663"/>
      <c r="K36" s="661"/>
      <c r="L36" s="112"/>
      <c r="M36" s="664"/>
    </row>
    <row r="37" spans="1:13" s="70" customFormat="1" ht="30" customHeight="1" x14ac:dyDescent="0.4">
      <c r="A37" s="110"/>
      <c r="B37" s="58"/>
      <c r="D37" s="113"/>
      <c r="E37" s="112"/>
      <c r="F37" s="661"/>
      <c r="H37" s="112"/>
      <c r="I37" s="114"/>
      <c r="J37" s="663"/>
      <c r="K37" s="661"/>
      <c r="L37" s="112"/>
      <c r="M37" s="664"/>
    </row>
    <row r="38" spans="1:13" s="70" customFormat="1" ht="30" customHeight="1" x14ac:dyDescent="0.4">
      <c r="A38" s="110"/>
      <c r="B38" s="58"/>
      <c r="D38" s="113"/>
      <c r="E38" s="112"/>
      <c r="F38" s="661"/>
      <c r="H38" s="112"/>
      <c r="I38" s="114"/>
      <c r="J38" s="663"/>
      <c r="K38" s="661"/>
      <c r="L38" s="112"/>
      <c r="M38" s="664"/>
    </row>
    <row r="39" spans="1:13" s="70" customFormat="1" ht="146.69999999999999" customHeight="1" x14ac:dyDescent="0.4">
      <c r="A39" s="110"/>
      <c r="B39" s="58"/>
      <c r="D39" s="113"/>
      <c r="E39" s="112"/>
      <c r="F39" s="112"/>
      <c r="H39" s="112"/>
      <c r="I39" s="114"/>
      <c r="J39" s="663"/>
      <c r="K39" s="661"/>
      <c r="L39" s="112"/>
      <c r="M39" s="664"/>
    </row>
    <row r="40" spans="1:13" s="70" customFormat="1" ht="30" customHeight="1" x14ac:dyDescent="0.4">
      <c r="A40" s="110"/>
      <c r="B40" s="58"/>
      <c r="D40" s="113"/>
      <c r="E40" s="661"/>
      <c r="F40" s="661"/>
      <c r="H40" s="112"/>
      <c r="I40" s="207"/>
      <c r="J40" s="663"/>
      <c r="K40" s="661"/>
      <c r="L40" s="112"/>
      <c r="M40" s="664"/>
    </row>
    <row r="41" spans="1:13" s="70" customFormat="1" ht="30" customHeight="1" x14ac:dyDescent="0.4">
      <c r="A41" s="110"/>
      <c r="B41" s="58"/>
      <c r="D41" s="113"/>
      <c r="E41" s="661"/>
      <c r="F41" s="661"/>
      <c r="H41" s="112"/>
      <c r="I41" s="207"/>
      <c r="J41" s="663"/>
      <c r="K41" s="661"/>
      <c r="L41" s="112"/>
      <c r="M41" s="664"/>
    </row>
    <row r="42" spans="1:13" s="70" customFormat="1" ht="30" customHeight="1" x14ac:dyDescent="0.4">
      <c r="A42" s="110"/>
      <c r="B42" s="58"/>
      <c r="D42" s="113"/>
      <c r="E42" s="661"/>
      <c r="F42" s="661"/>
      <c r="H42" s="112"/>
      <c r="I42" s="207"/>
      <c r="J42" s="663"/>
      <c r="K42" s="661"/>
      <c r="L42" s="112"/>
      <c r="M42" s="664"/>
    </row>
    <row r="43" spans="1:13" s="70" customFormat="1" ht="42" customHeight="1" x14ac:dyDescent="0.4">
      <c r="A43" s="110"/>
      <c r="B43" s="58"/>
      <c r="D43" s="113"/>
      <c r="E43" s="661"/>
      <c r="F43" s="661"/>
      <c r="H43" s="112"/>
      <c r="I43" s="206"/>
      <c r="J43" s="663"/>
      <c r="K43" s="661"/>
      <c r="L43" s="112"/>
      <c r="M43" s="664"/>
    </row>
    <row r="44" spans="1:13" s="70" customFormat="1" ht="42" customHeight="1" x14ac:dyDescent="0.4">
      <c r="A44" s="110"/>
      <c r="B44" s="58"/>
      <c r="D44" s="113"/>
      <c r="E44" s="661"/>
      <c r="F44" s="661"/>
      <c r="H44" s="112"/>
      <c r="I44" s="114"/>
      <c r="J44" s="663"/>
      <c r="K44" s="661"/>
      <c r="L44" s="112"/>
      <c r="M44" s="664"/>
    </row>
    <row r="45" spans="1:13" s="70" customFormat="1" ht="42" customHeight="1" x14ac:dyDescent="0.4">
      <c r="A45" s="110"/>
      <c r="B45" s="58"/>
      <c r="D45" s="113"/>
      <c r="E45" s="661"/>
      <c r="F45" s="661"/>
      <c r="H45" s="112"/>
      <c r="I45" s="114"/>
      <c r="J45" s="663"/>
      <c r="K45" s="661"/>
      <c r="L45" s="112"/>
      <c r="M45" s="664"/>
    </row>
    <row r="46" spans="1:13" s="70" customFormat="1" ht="30" customHeight="1" x14ac:dyDescent="0.4">
      <c r="A46" s="110"/>
      <c r="B46" s="58"/>
      <c r="D46" s="113"/>
      <c r="E46" s="661"/>
      <c r="F46" s="112"/>
      <c r="H46" s="112"/>
      <c r="I46" s="114"/>
      <c r="J46" s="663"/>
      <c r="K46" s="661"/>
      <c r="L46" s="661"/>
      <c r="M46" s="664"/>
    </row>
    <row r="47" spans="1:13" s="70" customFormat="1" ht="30" customHeight="1" x14ac:dyDescent="0.4">
      <c r="A47" s="110"/>
      <c r="B47" s="58"/>
      <c r="D47" s="113"/>
      <c r="E47" s="661"/>
      <c r="F47" s="112"/>
      <c r="H47" s="112"/>
      <c r="I47" s="114"/>
      <c r="J47" s="663"/>
      <c r="K47" s="661"/>
      <c r="L47" s="661"/>
      <c r="M47" s="664"/>
    </row>
    <row r="48" spans="1:13" s="70" customFormat="1" ht="30" customHeight="1" x14ac:dyDescent="0.4">
      <c r="A48" s="110"/>
      <c r="B48" s="58"/>
      <c r="D48" s="113"/>
      <c r="E48" s="661"/>
      <c r="F48" s="112"/>
      <c r="H48" s="112"/>
      <c r="I48" s="206"/>
      <c r="J48" s="663"/>
      <c r="K48" s="661"/>
      <c r="L48" s="661"/>
      <c r="M48" s="664"/>
    </row>
    <row r="49" spans="1:24" s="70" customFormat="1" ht="103.95" customHeight="1" x14ac:dyDescent="0.4">
      <c r="A49" s="110"/>
      <c r="B49" s="58"/>
      <c r="D49" s="113"/>
      <c r="E49" s="661"/>
      <c r="F49" s="661"/>
      <c r="H49" s="112"/>
      <c r="I49" s="114"/>
      <c r="J49" s="663"/>
      <c r="K49" s="661"/>
      <c r="L49" s="112"/>
      <c r="M49" s="664"/>
    </row>
    <row r="50" spans="1:24" s="70" customFormat="1" ht="70.2" customHeight="1" x14ac:dyDescent="0.4">
      <c r="A50" s="110"/>
      <c r="B50" s="58"/>
      <c r="D50" s="113"/>
      <c r="E50" s="661"/>
      <c r="F50" s="661"/>
      <c r="H50" s="112"/>
      <c r="I50" s="114"/>
      <c r="J50" s="663"/>
      <c r="K50" s="661"/>
      <c r="L50" s="112"/>
      <c r="M50" s="664"/>
    </row>
    <row r="51" spans="1:24" s="70" customFormat="1" ht="56.25" customHeight="1" x14ac:dyDescent="0.4">
      <c r="A51" s="110"/>
      <c r="B51" s="58"/>
      <c r="D51" s="113"/>
      <c r="E51" s="661"/>
      <c r="F51" s="661"/>
      <c r="H51" s="112"/>
      <c r="I51" s="114"/>
      <c r="J51" s="663"/>
      <c r="K51" s="661"/>
      <c r="L51" s="112"/>
      <c r="M51" s="664"/>
    </row>
    <row r="52" spans="1:24" s="70" customFormat="1" ht="56.25" customHeight="1" x14ac:dyDescent="0.4">
      <c r="A52" s="110"/>
      <c r="B52" s="58"/>
      <c r="D52" s="113"/>
      <c r="E52" s="661"/>
      <c r="F52" s="661"/>
      <c r="H52" s="112"/>
      <c r="I52" s="114"/>
      <c r="J52" s="663"/>
      <c r="K52" s="661"/>
      <c r="L52" s="112"/>
      <c r="M52" s="664"/>
    </row>
    <row r="53" spans="1:24" s="70" customFormat="1" ht="56.25" customHeight="1" x14ac:dyDescent="0.4">
      <c r="A53" s="110"/>
      <c r="B53" s="58"/>
      <c r="D53" s="113"/>
      <c r="E53" s="661"/>
      <c r="F53" s="661"/>
      <c r="H53" s="112"/>
      <c r="I53" s="114"/>
      <c r="J53" s="663"/>
      <c r="K53" s="661"/>
      <c r="L53" s="112"/>
      <c r="M53" s="664"/>
    </row>
    <row r="54" spans="1:24" s="70" customFormat="1" ht="56.25" customHeight="1" x14ac:dyDescent="0.4">
      <c r="A54" s="110"/>
      <c r="B54" s="58"/>
      <c r="D54" s="113"/>
      <c r="E54" s="661"/>
      <c r="F54" s="661"/>
      <c r="H54" s="112"/>
      <c r="I54" s="114"/>
      <c r="J54" s="663"/>
      <c r="K54" s="661"/>
      <c r="L54" s="112"/>
      <c r="M54" s="664"/>
    </row>
    <row r="55" spans="1:24" s="70" customFormat="1" ht="14.25" customHeight="1" x14ac:dyDescent="0.4">
      <c r="A55" s="110"/>
      <c r="B55" s="58"/>
      <c r="D55" s="113"/>
      <c r="E55" s="112"/>
      <c r="I55" s="115"/>
    </row>
    <row r="56" spans="1:24" s="55" customFormat="1" ht="15" hidden="1" customHeight="1" x14ac:dyDescent="0.4">
      <c r="A56" s="110"/>
      <c r="B56" s="58"/>
      <c r="D56" s="113"/>
      <c r="E56" s="123"/>
      <c r="F56" s="57"/>
      <c r="I56" s="124"/>
      <c r="J56" s="57"/>
      <c r="K56" s="57"/>
      <c r="M56" s="57"/>
      <c r="O56" s="58"/>
      <c r="P56" s="58"/>
      <c r="Q56" s="58"/>
      <c r="R56" s="58"/>
      <c r="S56" s="58"/>
      <c r="T56" s="58"/>
      <c r="U56" s="58"/>
      <c r="V56" s="58"/>
      <c r="W56" s="58"/>
      <c r="X56" s="58"/>
    </row>
    <row r="57" spans="1:24" s="55" customFormat="1" ht="15" hidden="1" customHeight="1" x14ac:dyDescent="0.4">
      <c r="A57" s="110"/>
      <c r="B57" s="58"/>
      <c r="D57" s="113"/>
      <c r="E57" s="123"/>
      <c r="F57" s="57"/>
      <c r="I57" s="124"/>
      <c r="J57" s="57"/>
      <c r="K57" s="57"/>
      <c r="M57" s="57"/>
      <c r="O57" s="58"/>
      <c r="P57" s="58"/>
      <c r="Q57" s="58"/>
      <c r="R57" s="58"/>
      <c r="S57" s="58"/>
      <c r="T57" s="58"/>
      <c r="U57" s="58"/>
      <c r="V57" s="58"/>
      <c r="W57" s="58"/>
      <c r="X57" s="58"/>
    </row>
    <row r="58" spans="1:24" s="55" customFormat="1" ht="15" hidden="1" customHeight="1" x14ac:dyDescent="0.4">
      <c r="A58" s="110"/>
      <c r="B58" s="58"/>
      <c r="D58" s="113"/>
      <c r="E58" s="123"/>
      <c r="F58" s="57"/>
      <c r="I58" s="124"/>
      <c r="J58" s="57"/>
      <c r="K58" s="57"/>
      <c r="M58" s="57"/>
      <c r="O58" s="58"/>
      <c r="P58" s="58"/>
      <c r="Q58" s="58"/>
      <c r="R58" s="58"/>
      <c r="S58" s="58"/>
      <c r="T58" s="58"/>
      <c r="U58" s="58"/>
      <c r="V58" s="58"/>
      <c r="W58" s="58"/>
      <c r="X58" s="58"/>
    </row>
    <row r="59" spans="1:24" s="55" customFormat="1" ht="15" hidden="1" customHeight="1" x14ac:dyDescent="0.4">
      <c r="A59" s="110"/>
      <c r="B59" s="58"/>
      <c r="D59" s="113"/>
      <c r="E59" s="123"/>
      <c r="F59" s="57"/>
      <c r="I59" s="124"/>
      <c r="J59" s="57"/>
      <c r="K59" s="57"/>
      <c r="M59" s="57"/>
      <c r="O59" s="58"/>
      <c r="P59" s="58"/>
      <c r="Q59" s="58"/>
      <c r="R59" s="58"/>
      <c r="S59" s="58"/>
      <c r="T59" s="58"/>
      <c r="U59" s="58"/>
      <c r="V59" s="58"/>
      <c r="W59" s="58"/>
      <c r="X59" s="58"/>
    </row>
    <row r="60" spans="1:24" s="55" customFormat="1" ht="15" hidden="1" customHeight="1" x14ac:dyDescent="0.4">
      <c r="A60" s="110"/>
      <c r="B60" s="58"/>
      <c r="D60" s="113"/>
      <c r="E60" s="123"/>
      <c r="F60" s="57"/>
      <c r="I60" s="124"/>
      <c r="J60" s="57"/>
      <c r="K60" s="57"/>
      <c r="M60" s="57"/>
      <c r="O60" s="58"/>
      <c r="P60" s="58"/>
      <c r="Q60" s="58"/>
      <c r="R60" s="58"/>
      <c r="S60" s="58"/>
      <c r="T60" s="58"/>
      <c r="U60" s="58"/>
      <c r="V60" s="58"/>
      <c r="W60" s="58"/>
      <c r="X60" s="58"/>
    </row>
    <row r="61" spans="1:24" s="55" customFormat="1" ht="15" hidden="1" customHeight="1" x14ac:dyDescent="0.4">
      <c r="A61" s="110"/>
      <c r="B61" s="58"/>
      <c r="D61" s="113"/>
      <c r="E61" s="123"/>
      <c r="F61" s="57"/>
      <c r="I61" s="124"/>
      <c r="J61" s="57"/>
      <c r="K61" s="57"/>
      <c r="M61" s="57"/>
      <c r="O61" s="58"/>
      <c r="P61" s="58"/>
      <c r="Q61" s="58"/>
      <c r="R61" s="58"/>
      <c r="S61" s="58"/>
      <c r="T61" s="58"/>
      <c r="U61" s="58"/>
      <c r="V61" s="58"/>
      <c r="W61" s="58"/>
      <c r="X61" s="58"/>
    </row>
    <row r="62" spans="1:24" s="55" customFormat="1" ht="15" hidden="1" customHeight="1" x14ac:dyDescent="0.4">
      <c r="A62" s="110"/>
      <c r="B62" s="58"/>
      <c r="D62" s="113"/>
      <c r="E62" s="123"/>
      <c r="F62" s="57"/>
      <c r="I62" s="124"/>
      <c r="J62" s="57"/>
      <c r="K62" s="57"/>
      <c r="M62" s="57"/>
      <c r="O62" s="58"/>
      <c r="P62" s="58"/>
      <c r="Q62" s="58"/>
      <c r="R62" s="58"/>
      <c r="S62" s="58"/>
      <c r="T62" s="58"/>
      <c r="U62" s="58"/>
      <c r="V62" s="58"/>
      <c r="W62" s="58"/>
      <c r="X62" s="58"/>
    </row>
    <row r="63" spans="1:24" s="55" customFormat="1" ht="15" hidden="1" customHeight="1" x14ac:dyDescent="0.4">
      <c r="A63" s="110"/>
      <c r="B63" s="58"/>
      <c r="D63" s="113"/>
      <c r="E63" s="123"/>
      <c r="F63" s="57"/>
      <c r="I63" s="124"/>
      <c r="J63" s="57"/>
      <c r="K63" s="57"/>
      <c r="M63" s="57"/>
      <c r="O63" s="58"/>
      <c r="P63" s="58"/>
      <c r="Q63" s="58"/>
      <c r="R63" s="58"/>
      <c r="S63" s="58"/>
      <c r="T63" s="58"/>
      <c r="U63" s="58"/>
      <c r="V63" s="58"/>
      <c r="W63" s="58"/>
      <c r="X63" s="58"/>
    </row>
    <row r="64" spans="1:24" s="55" customFormat="1" ht="15" hidden="1" customHeight="1" x14ac:dyDescent="0.4">
      <c r="A64" s="110"/>
      <c r="B64" s="58"/>
      <c r="D64" s="113"/>
      <c r="E64" s="123"/>
      <c r="F64" s="57"/>
      <c r="I64" s="124"/>
      <c r="J64" s="57"/>
      <c r="K64" s="57"/>
      <c r="M64" s="57"/>
      <c r="O64" s="58"/>
      <c r="P64" s="58"/>
      <c r="Q64" s="58"/>
      <c r="R64" s="58"/>
      <c r="S64" s="58"/>
      <c r="T64" s="58"/>
      <c r="U64" s="58"/>
      <c r="V64" s="58"/>
      <c r="W64" s="58"/>
      <c r="X64" s="58"/>
    </row>
    <row r="65" spans="1:24" s="55" customFormat="1" ht="15" hidden="1" customHeight="1" x14ac:dyDescent="0.4">
      <c r="A65" s="110"/>
      <c r="B65" s="58"/>
      <c r="D65" s="113"/>
      <c r="E65" s="123"/>
      <c r="F65" s="57"/>
      <c r="I65" s="124"/>
      <c r="J65" s="57"/>
      <c r="K65" s="57"/>
      <c r="M65" s="57"/>
      <c r="O65" s="58"/>
      <c r="P65" s="58"/>
      <c r="Q65" s="58"/>
      <c r="R65" s="58"/>
      <c r="S65" s="58"/>
      <c r="T65" s="58"/>
      <c r="U65" s="58"/>
      <c r="V65" s="58"/>
      <c r="W65" s="58"/>
      <c r="X65" s="58"/>
    </row>
    <row r="66" spans="1:24" s="55" customFormat="1" ht="15" hidden="1" customHeight="1" x14ac:dyDescent="0.4">
      <c r="A66" s="110"/>
      <c r="B66" s="58"/>
      <c r="D66" s="113"/>
      <c r="E66" s="123"/>
      <c r="F66" s="57"/>
      <c r="I66" s="124"/>
      <c r="J66" s="57"/>
      <c r="K66" s="57"/>
      <c r="M66" s="57"/>
      <c r="O66" s="58"/>
      <c r="P66" s="58"/>
      <c r="Q66" s="58"/>
      <c r="R66" s="58"/>
      <c r="S66" s="58"/>
      <c r="T66" s="58"/>
      <c r="U66" s="58"/>
      <c r="V66" s="58"/>
      <c r="W66" s="58"/>
      <c r="X66" s="58"/>
    </row>
    <row r="67" spans="1:24" s="55" customFormat="1" ht="15" hidden="1" customHeight="1" x14ac:dyDescent="0.4">
      <c r="A67" s="110"/>
      <c r="B67" s="58"/>
      <c r="D67" s="113"/>
      <c r="E67" s="123"/>
      <c r="F67" s="57"/>
      <c r="I67" s="124"/>
      <c r="J67" s="57"/>
      <c r="K67" s="57"/>
      <c r="M67" s="57"/>
      <c r="O67" s="58"/>
      <c r="P67" s="58"/>
      <c r="Q67" s="58"/>
      <c r="R67" s="58"/>
      <c r="S67" s="58"/>
      <c r="T67" s="58"/>
      <c r="U67" s="58"/>
      <c r="V67" s="58"/>
      <c r="W67" s="58"/>
      <c r="X67" s="58"/>
    </row>
    <row r="68" spans="1:24" s="57" customFormat="1" ht="15" hidden="1" customHeight="1" x14ac:dyDescent="0.4">
      <c r="A68" s="110"/>
      <c r="B68" s="58"/>
      <c r="C68" s="55"/>
      <c r="D68" s="113"/>
      <c r="E68" s="123"/>
      <c r="G68" s="55"/>
      <c r="H68" s="55"/>
      <c r="I68" s="124"/>
      <c r="L68" s="55"/>
      <c r="N68" s="55"/>
      <c r="O68" s="58"/>
      <c r="P68" s="58"/>
      <c r="Q68" s="58"/>
      <c r="R68" s="58"/>
      <c r="S68" s="58"/>
      <c r="T68" s="58"/>
      <c r="U68" s="58"/>
      <c r="V68" s="58"/>
      <c r="W68" s="58"/>
      <c r="X68" s="58"/>
    </row>
    <row r="69" spans="1:24" s="57" customFormat="1" ht="15" hidden="1" customHeight="1" x14ac:dyDescent="0.4">
      <c r="A69" s="110"/>
      <c r="B69" s="58"/>
      <c r="C69" s="55"/>
      <c r="D69" s="113"/>
      <c r="E69" s="123"/>
      <c r="G69" s="55"/>
      <c r="H69" s="55"/>
      <c r="I69" s="124"/>
      <c r="L69" s="55"/>
      <c r="N69" s="55"/>
      <c r="O69" s="58"/>
      <c r="P69" s="58"/>
      <c r="Q69" s="58"/>
      <c r="R69" s="58"/>
      <c r="S69" s="58"/>
      <c r="T69" s="58"/>
      <c r="U69" s="58"/>
      <c r="V69" s="58"/>
      <c r="W69" s="58"/>
      <c r="X69" s="58"/>
    </row>
    <row r="70" spans="1:24" s="57" customFormat="1" ht="15" hidden="1" customHeight="1" x14ac:dyDescent="0.4">
      <c r="A70" s="110"/>
      <c r="B70" s="58"/>
      <c r="C70" s="55"/>
      <c r="D70" s="113"/>
      <c r="E70" s="123"/>
      <c r="G70" s="55"/>
      <c r="H70" s="55"/>
      <c r="I70" s="124"/>
      <c r="L70" s="55"/>
      <c r="N70" s="55"/>
      <c r="O70" s="58"/>
      <c r="P70" s="58"/>
      <c r="Q70" s="58"/>
      <c r="R70" s="58"/>
      <c r="S70" s="58"/>
      <c r="T70" s="58"/>
      <c r="U70" s="58"/>
      <c r="V70" s="58"/>
      <c r="W70" s="58"/>
      <c r="X70" s="58"/>
    </row>
    <row r="71" spans="1:24" s="57" customFormat="1" ht="15" hidden="1" customHeight="1" x14ac:dyDescent="0.4">
      <c r="A71" s="110"/>
      <c r="B71" s="58"/>
      <c r="C71" s="55"/>
      <c r="D71" s="113"/>
      <c r="E71" s="123"/>
      <c r="G71" s="55"/>
      <c r="H71" s="55"/>
      <c r="I71" s="124"/>
      <c r="L71" s="55"/>
      <c r="N71" s="55"/>
      <c r="O71" s="58"/>
      <c r="P71" s="58"/>
      <c r="Q71" s="58"/>
      <c r="R71" s="58"/>
      <c r="S71" s="58"/>
      <c r="T71" s="58"/>
      <c r="U71" s="58"/>
      <c r="V71" s="58"/>
      <c r="W71" s="58"/>
      <c r="X71" s="58"/>
    </row>
    <row r="72" spans="1:24" s="57" customFormat="1" ht="15" hidden="1" customHeight="1" x14ac:dyDescent="0.4">
      <c r="A72" s="110"/>
      <c r="B72" s="58"/>
      <c r="C72" s="55"/>
      <c r="D72" s="113"/>
      <c r="E72" s="123"/>
      <c r="G72" s="55"/>
      <c r="H72" s="55"/>
      <c r="I72" s="124"/>
      <c r="L72" s="55"/>
      <c r="N72" s="55"/>
      <c r="O72" s="58"/>
      <c r="P72" s="58"/>
      <c r="Q72" s="58"/>
      <c r="R72" s="58"/>
      <c r="S72" s="58"/>
      <c r="T72" s="58"/>
      <c r="U72" s="58"/>
      <c r="V72" s="58"/>
      <c r="W72" s="58"/>
      <c r="X72" s="58"/>
    </row>
    <row r="73" spans="1:24" s="57" customFormat="1" ht="15" hidden="1" customHeight="1" x14ac:dyDescent="0.4">
      <c r="A73" s="110"/>
      <c r="B73" s="58"/>
      <c r="C73" s="55"/>
      <c r="D73" s="113"/>
      <c r="E73" s="123"/>
      <c r="G73" s="55"/>
      <c r="H73" s="55"/>
      <c r="I73" s="124"/>
      <c r="L73" s="55"/>
      <c r="N73" s="55"/>
      <c r="O73" s="58"/>
      <c r="P73" s="58"/>
      <c r="Q73" s="58"/>
      <c r="R73" s="58"/>
      <c r="S73" s="58"/>
      <c r="T73" s="58"/>
      <c r="U73" s="58"/>
      <c r="V73" s="58"/>
      <c r="W73" s="58"/>
      <c r="X73" s="58"/>
    </row>
    <row r="74" spans="1:24" s="57" customFormat="1" ht="15" hidden="1" customHeight="1" x14ac:dyDescent="0.4">
      <c r="A74" s="110"/>
      <c r="B74" s="58"/>
      <c r="C74" s="55"/>
      <c r="D74" s="113"/>
      <c r="E74" s="123"/>
      <c r="G74" s="55"/>
      <c r="H74" s="55"/>
      <c r="I74" s="124"/>
      <c r="L74" s="55"/>
      <c r="N74" s="55"/>
      <c r="O74" s="58"/>
      <c r="P74" s="58"/>
      <c r="Q74" s="58"/>
      <c r="R74" s="58"/>
      <c r="S74" s="58"/>
      <c r="T74" s="58"/>
      <c r="U74" s="58"/>
      <c r="V74" s="58"/>
      <c r="W74" s="58"/>
      <c r="X74" s="58"/>
    </row>
    <row r="75" spans="1:24" s="57" customFormat="1" ht="15" hidden="1" customHeight="1" x14ac:dyDescent="0.4">
      <c r="A75" s="110"/>
      <c r="B75" s="58"/>
      <c r="C75" s="55"/>
      <c r="D75" s="113"/>
      <c r="E75" s="123"/>
      <c r="G75" s="55"/>
      <c r="H75" s="55"/>
      <c r="I75" s="124"/>
      <c r="L75" s="55"/>
      <c r="N75" s="55"/>
      <c r="O75" s="58"/>
      <c r="P75" s="58"/>
      <c r="Q75" s="58"/>
      <c r="R75" s="58"/>
      <c r="S75" s="58"/>
      <c r="T75" s="58"/>
      <c r="U75" s="58"/>
      <c r="V75" s="58"/>
      <c r="W75" s="58"/>
      <c r="X75" s="58"/>
    </row>
    <row r="76" spans="1:24" s="57" customFormat="1" ht="15" hidden="1" customHeight="1" x14ac:dyDescent="0.4">
      <c r="A76" s="110"/>
      <c r="B76" s="58"/>
      <c r="C76" s="55"/>
      <c r="D76" s="113"/>
      <c r="E76" s="123"/>
      <c r="G76" s="55"/>
      <c r="H76" s="55"/>
      <c r="I76" s="124"/>
      <c r="L76" s="55"/>
      <c r="N76" s="55"/>
      <c r="O76" s="58"/>
      <c r="P76" s="58"/>
      <c r="Q76" s="58"/>
      <c r="R76" s="58"/>
      <c r="S76" s="58"/>
      <c r="T76" s="58"/>
      <c r="U76" s="58"/>
      <c r="V76" s="58"/>
      <c r="W76" s="58"/>
      <c r="X76" s="58"/>
    </row>
    <row r="77" spans="1:24" s="57" customFormat="1" ht="15" hidden="1" customHeight="1" x14ac:dyDescent="0.4">
      <c r="A77" s="110"/>
      <c r="B77" s="58"/>
      <c r="C77" s="55"/>
      <c r="D77" s="113"/>
      <c r="E77" s="123"/>
      <c r="G77" s="55"/>
      <c r="H77" s="55"/>
      <c r="I77" s="124"/>
      <c r="L77" s="55"/>
      <c r="N77" s="55"/>
      <c r="O77" s="58"/>
      <c r="P77" s="58"/>
      <c r="Q77" s="58"/>
      <c r="R77" s="58"/>
      <c r="S77" s="58"/>
      <c r="T77" s="58"/>
      <c r="U77" s="58"/>
      <c r="V77" s="58"/>
      <c r="W77" s="58"/>
      <c r="X77" s="58"/>
    </row>
    <row r="78" spans="1:24" s="57" customFormat="1" ht="15" hidden="1" customHeight="1" x14ac:dyDescent="0.4">
      <c r="A78" s="110"/>
      <c r="B78" s="58"/>
      <c r="C78" s="55"/>
      <c r="D78" s="113"/>
      <c r="E78" s="123"/>
      <c r="G78" s="55"/>
      <c r="H78" s="55"/>
      <c r="I78" s="124"/>
      <c r="L78" s="55"/>
      <c r="N78" s="55"/>
      <c r="O78" s="58"/>
      <c r="P78" s="58"/>
      <c r="Q78" s="58"/>
      <c r="R78" s="58"/>
      <c r="S78" s="58"/>
      <c r="T78" s="58"/>
      <c r="U78" s="58"/>
      <c r="V78" s="58"/>
      <c r="W78" s="58"/>
      <c r="X78" s="58"/>
    </row>
    <row r="79" spans="1:24" s="57" customFormat="1" ht="15" hidden="1" customHeight="1" x14ac:dyDescent="0.4">
      <c r="A79" s="110"/>
      <c r="B79" s="58"/>
      <c r="C79" s="55"/>
      <c r="D79" s="113"/>
      <c r="E79" s="123"/>
      <c r="G79" s="55"/>
      <c r="H79" s="55"/>
      <c r="I79" s="124"/>
      <c r="L79" s="55"/>
      <c r="N79" s="55"/>
      <c r="O79" s="58"/>
      <c r="P79" s="58"/>
      <c r="Q79" s="58"/>
      <c r="R79" s="58"/>
      <c r="S79" s="58"/>
      <c r="T79" s="58"/>
      <c r="U79" s="58"/>
      <c r="V79" s="58"/>
      <c r="W79" s="58"/>
      <c r="X79" s="58"/>
    </row>
    <row r="80" spans="1:24" s="57" customFormat="1" ht="15" hidden="1" customHeight="1" x14ac:dyDescent="0.4">
      <c r="A80" s="110"/>
      <c r="B80" s="58"/>
      <c r="C80" s="55"/>
      <c r="D80" s="113"/>
      <c r="E80" s="123"/>
      <c r="G80" s="55"/>
      <c r="H80" s="55"/>
      <c r="I80" s="124"/>
      <c r="L80" s="55"/>
      <c r="N80" s="55"/>
      <c r="O80" s="58"/>
      <c r="P80" s="58"/>
      <c r="Q80" s="58"/>
      <c r="R80" s="58"/>
      <c r="S80" s="58"/>
      <c r="T80" s="58"/>
      <c r="U80" s="58"/>
      <c r="V80" s="58"/>
      <c r="W80" s="58"/>
      <c r="X80" s="58"/>
    </row>
    <row r="81" spans="1:24" s="57" customFormat="1" ht="15" hidden="1" customHeight="1" x14ac:dyDescent="0.4">
      <c r="A81" s="110"/>
      <c r="B81" s="58"/>
      <c r="C81" s="55"/>
      <c r="D81" s="113"/>
      <c r="E81" s="123"/>
      <c r="G81" s="55"/>
      <c r="H81" s="55"/>
      <c r="I81" s="124"/>
      <c r="L81" s="125"/>
      <c r="N81" s="55"/>
      <c r="O81" s="58"/>
      <c r="P81" s="58"/>
      <c r="Q81" s="58"/>
      <c r="R81" s="58"/>
      <c r="S81" s="58"/>
      <c r="T81" s="58"/>
      <c r="U81" s="58"/>
      <c r="V81" s="58"/>
      <c r="W81" s="58"/>
      <c r="X81" s="58"/>
    </row>
    <row r="82" spans="1:24" s="57" customFormat="1" ht="15" hidden="1" customHeight="1" x14ac:dyDescent="0.4">
      <c r="A82" s="110"/>
      <c r="B82" s="58"/>
      <c r="C82" s="55"/>
      <c r="D82" s="113"/>
      <c r="E82" s="123"/>
      <c r="G82" s="55"/>
      <c r="H82" s="55"/>
      <c r="I82" s="124"/>
      <c r="L82" s="125"/>
      <c r="N82" s="55"/>
      <c r="O82" s="58"/>
      <c r="P82" s="58"/>
      <c r="Q82" s="58"/>
      <c r="R82" s="58"/>
      <c r="S82" s="58"/>
      <c r="T82" s="58"/>
      <c r="U82" s="58"/>
      <c r="V82" s="58"/>
      <c r="W82" s="58"/>
      <c r="X82" s="58"/>
    </row>
    <row r="83" spans="1:24" s="57" customFormat="1" ht="15" hidden="1" customHeight="1" x14ac:dyDescent="0.4">
      <c r="A83" s="110"/>
      <c r="B83" s="58"/>
      <c r="C83" s="55"/>
      <c r="D83" s="113"/>
      <c r="E83" s="123"/>
      <c r="G83" s="55"/>
      <c r="H83" s="55"/>
      <c r="I83" s="124"/>
      <c r="L83" s="125"/>
      <c r="N83" s="55"/>
      <c r="O83" s="58"/>
      <c r="P83" s="58"/>
      <c r="Q83" s="58"/>
      <c r="R83" s="58"/>
      <c r="S83" s="58"/>
      <c r="T83" s="58"/>
      <c r="U83" s="58"/>
      <c r="V83" s="58"/>
      <c r="W83" s="58"/>
      <c r="X83" s="58"/>
    </row>
    <row r="84" spans="1:24" s="110" customFormat="1" ht="15" hidden="1" customHeight="1" x14ac:dyDescent="0.4">
      <c r="B84" s="58"/>
      <c r="C84" s="55"/>
      <c r="D84" s="113"/>
      <c r="E84" s="123"/>
      <c r="F84" s="57"/>
      <c r="G84" s="55"/>
      <c r="H84" s="55"/>
      <c r="I84" s="124"/>
      <c r="J84" s="57"/>
      <c r="K84" s="57"/>
      <c r="L84" s="125"/>
      <c r="M84" s="57"/>
      <c r="N84" s="55"/>
      <c r="O84" s="58"/>
      <c r="P84" s="58"/>
      <c r="Q84" s="58"/>
      <c r="R84" s="58"/>
      <c r="S84" s="58"/>
      <c r="T84" s="58"/>
      <c r="U84" s="58"/>
      <c r="V84" s="58"/>
      <c r="W84" s="58"/>
      <c r="X84" s="58"/>
    </row>
    <row r="85" spans="1:24" s="110" customFormat="1" ht="15" hidden="1" customHeight="1" x14ac:dyDescent="0.4">
      <c r="B85" s="58"/>
      <c r="C85" s="55"/>
      <c r="D85" s="113"/>
      <c r="E85" s="123"/>
      <c r="F85" s="57"/>
      <c r="G85" s="55"/>
      <c r="H85" s="55"/>
      <c r="I85" s="124"/>
      <c r="J85" s="57"/>
      <c r="K85" s="57"/>
      <c r="L85" s="125"/>
      <c r="M85" s="57"/>
      <c r="N85" s="55"/>
      <c r="O85" s="58"/>
      <c r="P85" s="58"/>
      <c r="Q85" s="58"/>
      <c r="R85" s="58"/>
      <c r="S85" s="58"/>
      <c r="T85" s="58"/>
      <c r="U85" s="58"/>
      <c r="V85" s="58"/>
      <c r="W85" s="58"/>
      <c r="X85" s="58"/>
    </row>
    <row r="86" spans="1:24" s="110" customFormat="1" ht="15" hidden="1" customHeight="1" x14ac:dyDescent="0.4">
      <c r="B86" s="58"/>
      <c r="C86" s="55"/>
      <c r="D86" s="113"/>
      <c r="E86" s="123"/>
      <c r="F86" s="57"/>
      <c r="G86" s="55"/>
      <c r="H86" s="55"/>
      <c r="I86" s="124"/>
      <c r="J86" s="57"/>
      <c r="K86" s="57"/>
      <c r="L86" s="125"/>
      <c r="M86" s="57"/>
      <c r="N86" s="55"/>
      <c r="O86" s="58"/>
      <c r="P86" s="58"/>
      <c r="Q86" s="58"/>
      <c r="R86" s="58"/>
      <c r="S86" s="58"/>
      <c r="T86" s="58"/>
      <c r="U86" s="58"/>
      <c r="V86" s="58"/>
      <c r="W86" s="58"/>
      <c r="X86" s="58"/>
    </row>
    <row r="87" spans="1:24" s="110" customFormat="1" ht="15" hidden="1" customHeight="1" x14ac:dyDescent="0.4">
      <c r="B87" s="58"/>
      <c r="C87" s="55"/>
      <c r="D87" s="113"/>
      <c r="E87" s="123"/>
      <c r="F87" s="57"/>
      <c r="G87" s="55"/>
      <c r="H87" s="55"/>
      <c r="I87" s="124"/>
      <c r="J87" s="57"/>
      <c r="K87" s="57"/>
      <c r="L87" s="125"/>
      <c r="M87" s="57"/>
      <c r="N87" s="55"/>
      <c r="O87" s="58"/>
      <c r="P87" s="58"/>
      <c r="Q87" s="58"/>
      <c r="R87" s="58"/>
      <c r="S87" s="58"/>
      <c r="T87" s="58"/>
      <c r="U87" s="58"/>
      <c r="V87" s="58"/>
      <c r="W87" s="58"/>
      <c r="X87" s="58"/>
    </row>
    <row r="88" spans="1:24" s="110" customFormat="1" ht="15" hidden="1" customHeight="1" x14ac:dyDescent="0.4">
      <c r="B88" s="58"/>
      <c r="C88" s="55"/>
      <c r="D88" s="113"/>
      <c r="E88" s="123"/>
      <c r="F88" s="57"/>
      <c r="G88" s="55"/>
      <c r="H88" s="55"/>
      <c r="I88" s="124"/>
      <c r="J88" s="57"/>
      <c r="K88" s="57"/>
      <c r="L88" s="125"/>
      <c r="M88" s="57"/>
      <c r="N88" s="55"/>
      <c r="O88" s="58"/>
      <c r="P88" s="58"/>
      <c r="Q88" s="58"/>
      <c r="R88" s="58"/>
      <c r="S88" s="58"/>
      <c r="T88" s="58"/>
      <c r="U88" s="58"/>
      <c r="V88" s="58"/>
      <c r="W88" s="58"/>
      <c r="X88" s="58"/>
    </row>
    <row r="89" spans="1:24" s="110" customFormat="1" ht="15" hidden="1" customHeight="1" x14ac:dyDescent="0.4">
      <c r="B89" s="58"/>
      <c r="C89" s="55"/>
      <c r="D89" s="113"/>
      <c r="E89" s="123"/>
      <c r="F89" s="57"/>
      <c r="G89" s="55"/>
      <c r="H89" s="55"/>
      <c r="I89" s="124"/>
      <c r="J89" s="57"/>
      <c r="K89" s="57"/>
      <c r="L89" s="125"/>
      <c r="M89" s="57"/>
      <c r="N89" s="55"/>
      <c r="O89" s="58"/>
      <c r="P89" s="58"/>
      <c r="Q89" s="58"/>
      <c r="R89" s="58"/>
      <c r="S89" s="58"/>
      <c r="T89" s="58"/>
      <c r="U89" s="58"/>
      <c r="V89" s="58"/>
      <c r="W89" s="58"/>
      <c r="X89" s="58"/>
    </row>
    <row r="90" spans="1:24" s="110" customFormat="1" ht="15" hidden="1" customHeight="1" x14ac:dyDescent="0.4">
      <c r="B90" s="58"/>
      <c r="C90" s="55"/>
      <c r="D90" s="113"/>
      <c r="E90" s="123"/>
      <c r="F90" s="57"/>
      <c r="G90" s="55"/>
      <c r="H90" s="55"/>
      <c r="I90" s="124"/>
      <c r="J90" s="57"/>
      <c r="K90" s="57"/>
      <c r="L90" s="125"/>
      <c r="M90" s="57"/>
      <c r="N90" s="55"/>
      <c r="O90" s="58"/>
      <c r="P90" s="58"/>
      <c r="Q90" s="58"/>
      <c r="R90" s="58"/>
      <c r="S90" s="58"/>
      <c r="T90" s="58"/>
      <c r="U90" s="58"/>
      <c r="V90" s="58"/>
      <c r="W90" s="58"/>
      <c r="X90" s="58"/>
    </row>
    <row r="91" spans="1:24" s="110" customFormat="1" ht="15" hidden="1" customHeight="1" x14ac:dyDescent="0.4">
      <c r="B91" s="58"/>
      <c r="C91" s="55"/>
      <c r="D91" s="113"/>
      <c r="E91" s="123"/>
      <c r="F91" s="57"/>
      <c r="G91" s="55"/>
      <c r="H91" s="55"/>
      <c r="I91" s="124"/>
      <c r="J91" s="57"/>
      <c r="K91" s="57"/>
      <c r="L91" s="125"/>
      <c r="M91" s="57"/>
      <c r="N91" s="55"/>
      <c r="O91" s="58"/>
      <c r="P91" s="58"/>
      <c r="Q91" s="58"/>
      <c r="R91" s="58"/>
      <c r="S91" s="58"/>
      <c r="T91" s="58"/>
      <c r="U91" s="58"/>
      <c r="V91" s="58"/>
      <c r="W91" s="58"/>
      <c r="X91" s="58"/>
    </row>
    <row r="92" spans="1:24" s="110" customFormat="1" ht="15" hidden="1" customHeight="1" x14ac:dyDescent="0.4">
      <c r="B92" s="58"/>
      <c r="C92" s="55"/>
      <c r="D92" s="113"/>
      <c r="E92" s="123"/>
      <c r="F92" s="57"/>
      <c r="G92" s="55"/>
      <c r="H92" s="55"/>
      <c r="I92" s="124"/>
      <c r="J92" s="57"/>
      <c r="K92" s="57"/>
      <c r="L92" s="125"/>
      <c r="M92" s="57"/>
      <c r="N92" s="55"/>
      <c r="O92" s="58"/>
      <c r="P92" s="58"/>
      <c r="Q92" s="58"/>
      <c r="R92" s="58"/>
      <c r="S92" s="58"/>
      <c r="T92" s="58"/>
      <c r="U92" s="58"/>
      <c r="V92" s="58"/>
      <c r="W92" s="58"/>
      <c r="X92" s="58"/>
    </row>
    <row r="93" spans="1:24" s="110" customFormat="1" ht="15" hidden="1" customHeight="1" x14ac:dyDescent="0.4">
      <c r="B93" s="58"/>
      <c r="C93" s="55"/>
      <c r="D93" s="113"/>
      <c r="E93" s="123"/>
      <c r="F93" s="57"/>
      <c r="G93" s="55"/>
      <c r="H93" s="55"/>
      <c r="I93" s="124"/>
      <c r="J93" s="57"/>
      <c r="K93" s="57"/>
      <c r="L93" s="125"/>
      <c r="M93" s="57"/>
      <c r="N93" s="55"/>
      <c r="O93" s="58"/>
      <c r="P93" s="58"/>
      <c r="Q93" s="58"/>
      <c r="R93" s="58"/>
      <c r="S93" s="58"/>
      <c r="T93" s="58"/>
      <c r="U93" s="58"/>
      <c r="V93" s="58"/>
      <c r="W93" s="58"/>
      <c r="X93" s="58"/>
    </row>
    <row r="94" spans="1:24" s="110" customFormat="1" ht="15" hidden="1" customHeight="1" x14ac:dyDescent="0.4">
      <c r="B94" s="58"/>
      <c r="C94" s="55"/>
      <c r="D94" s="113"/>
      <c r="E94" s="123"/>
      <c r="F94" s="57"/>
      <c r="G94" s="55"/>
      <c r="H94" s="55"/>
      <c r="I94" s="124"/>
      <c r="J94" s="57"/>
      <c r="K94" s="57"/>
      <c r="L94" s="125"/>
      <c r="M94" s="57"/>
      <c r="N94" s="55"/>
      <c r="O94" s="58"/>
      <c r="P94" s="58"/>
      <c r="Q94" s="58"/>
      <c r="R94" s="58"/>
      <c r="S94" s="58"/>
      <c r="T94" s="58"/>
      <c r="U94" s="58"/>
      <c r="V94" s="58"/>
      <c r="W94" s="58"/>
      <c r="X94" s="58"/>
    </row>
    <row r="95" spans="1:24" s="110" customFormat="1" ht="15" hidden="1" customHeight="1" x14ac:dyDescent="0.4">
      <c r="B95" s="58"/>
      <c r="C95" s="55"/>
      <c r="D95" s="113"/>
      <c r="E95" s="123"/>
      <c r="F95" s="57"/>
      <c r="G95" s="55"/>
      <c r="H95" s="55"/>
      <c r="I95" s="124"/>
      <c r="J95" s="57"/>
      <c r="K95" s="57"/>
      <c r="L95" s="125"/>
      <c r="M95" s="57"/>
      <c r="N95" s="55"/>
      <c r="O95" s="58"/>
      <c r="P95" s="58"/>
      <c r="Q95" s="58"/>
      <c r="R95" s="58"/>
      <c r="S95" s="58"/>
      <c r="T95" s="58"/>
      <c r="U95" s="58"/>
      <c r="V95" s="58"/>
      <c r="W95" s="58"/>
      <c r="X95" s="58"/>
    </row>
    <row r="96" spans="1:24" s="110" customFormat="1" ht="15" hidden="1" customHeight="1" x14ac:dyDescent="0.4">
      <c r="B96" s="58"/>
      <c r="C96" s="55"/>
      <c r="D96" s="113"/>
      <c r="E96" s="123"/>
      <c r="F96" s="57"/>
      <c r="G96" s="55"/>
      <c r="H96" s="55"/>
      <c r="I96" s="124"/>
      <c r="J96" s="57"/>
      <c r="K96" s="57"/>
      <c r="L96" s="125"/>
      <c r="M96" s="57"/>
      <c r="N96" s="55"/>
      <c r="O96" s="58"/>
      <c r="P96" s="58"/>
      <c r="Q96" s="58"/>
      <c r="R96" s="58"/>
      <c r="S96" s="58"/>
      <c r="T96" s="58"/>
      <c r="U96" s="58"/>
      <c r="V96" s="58"/>
      <c r="W96" s="58"/>
      <c r="X96" s="58"/>
    </row>
    <row r="97" spans="2:24" s="110" customFormat="1" ht="15" hidden="1" customHeight="1" x14ac:dyDescent="0.4">
      <c r="B97" s="58"/>
      <c r="C97" s="55"/>
      <c r="D97" s="113"/>
      <c r="E97" s="123"/>
      <c r="F97" s="57"/>
      <c r="G97" s="55"/>
      <c r="H97" s="55"/>
      <c r="I97" s="124"/>
      <c r="J97" s="57"/>
      <c r="K97" s="57"/>
      <c r="L97" s="125"/>
      <c r="M97" s="57"/>
      <c r="N97" s="55"/>
      <c r="O97" s="58"/>
      <c r="P97" s="58"/>
      <c r="Q97" s="58"/>
      <c r="R97" s="58"/>
      <c r="S97" s="58"/>
      <c r="T97" s="58"/>
      <c r="U97" s="58"/>
      <c r="V97" s="58"/>
      <c r="W97" s="58"/>
      <c r="X97" s="58"/>
    </row>
    <row r="98" spans="2:24" s="110" customFormat="1" ht="15" hidden="1" customHeight="1" x14ac:dyDescent="0.4">
      <c r="B98" s="58"/>
      <c r="C98" s="55"/>
      <c r="D98" s="113"/>
      <c r="E98" s="123"/>
      <c r="F98" s="57"/>
      <c r="G98" s="55"/>
      <c r="H98" s="55"/>
      <c r="I98" s="124"/>
      <c r="J98" s="57"/>
      <c r="K98" s="57"/>
      <c r="L98" s="125"/>
      <c r="M98" s="57"/>
      <c r="N98" s="55"/>
      <c r="O98" s="58"/>
      <c r="P98" s="58"/>
      <c r="Q98" s="58"/>
      <c r="R98" s="58"/>
      <c r="S98" s="58"/>
      <c r="T98" s="58"/>
      <c r="U98" s="58"/>
      <c r="V98" s="58"/>
      <c r="W98" s="58"/>
      <c r="X98" s="58"/>
    </row>
    <row r="99" spans="2:24" s="110" customFormat="1" ht="15" hidden="1" customHeight="1" x14ac:dyDescent="0.4">
      <c r="B99" s="58"/>
      <c r="C99" s="55"/>
      <c r="D99" s="113"/>
      <c r="E99" s="123"/>
      <c r="F99" s="57"/>
      <c r="G99" s="55"/>
      <c r="H99" s="55"/>
      <c r="I99" s="124"/>
      <c r="J99" s="57"/>
      <c r="K99" s="57"/>
      <c r="L99" s="125"/>
      <c r="M99" s="57"/>
      <c r="N99" s="55"/>
      <c r="O99" s="58"/>
      <c r="P99" s="58"/>
      <c r="Q99" s="58"/>
      <c r="R99" s="58"/>
      <c r="S99" s="58"/>
      <c r="T99" s="58"/>
      <c r="U99" s="58"/>
      <c r="V99" s="58"/>
      <c r="W99" s="58"/>
      <c r="X99" s="58"/>
    </row>
    <row r="100" spans="2:24" s="110" customFormat="1" ht="15" hidden="1" customHeight="1" x14ac:dyDescent="0.4">
      <c r="B100" s="58"/>
      <c r="C100" s="55"/>
      <c r="D100" s="113"/>
      <c r="E100" s="123"/>
      <c r="F100" s="57"/>
      <c r="G100" s="55"/>
      <c r="H100" s="55"/>
      <c r="I100" s="124"/>
      <c r="J100" s="57"/>
      <c r="K100" s="57"/>
      <c r="L100" s="125"/>
      <c r="M100" s="57"/>
      <c r="N100" s="55"/>
      <c r="O100" s="58"/>
      <c r="P100" s="58"/>
      <c r="Q100" s="58"/>
      <c r="R100" s="58"/>
      <c r="S100" s="58"/>
      <c r="T100" s="58"/>
      <c r="U100" s="58"/>
      <c r="V100" s="58"/>
      <c r="W100" s="58"/>
      <c r="X100" s="58"/>
    </row>
    <row r="101" spans="2:24" s="110" customFormat="1" ht="15" hidden="1" customHeight="1" x14ac:dyDescent="0.4">
      <c r="B101" s="58"/>
      <c r="C101" s="55"/>
      <c r="D101" s="113"/>
      <c r="E101" s="123"/>
      <c r="F101" s="57"/>
      <c r="G101" s="55"/>
      <c r="H101" s="55"/>
      <c r="I101" s="124"/>
      <c r="J101" s="57"/>
      <c r="K101" s="57"/>
      <c r="L101" s="125"/>
      <c r="M101" s="57"/>
      <c r="N101" s="55"/>
      <c r="O101" s="58"/>
      <c r="P101" s="58"/>
      <c r="Q101" s="58"/>
      <c r="R101" s="58"/>
      <c r="S101" s="58"/>
      <c r="T101" s="58"/>
      <c r="U101" s="58"/>
      <c r="V101" s="58"/>
      <c r="W101" s="58"/>
      <c r="X101" s="58"/>
    </row>
    <row r="102" spans="2:24" s="110" customFormat="1" ht="15" hidden="1" customHeight="1" x14ac:dyDescent="0.4">
      <c r="B102" s="58"/>
      <c r="C102" s="55"/>
      <c r="D102" s="113"/>
      <c r="E102" s="123"/>
      <c r="F102" s="57"/>
      <c r="G102" s="55"/>
      <c r="H102" s="55"/>
      <c r="I102" s="124"/>
      <c r="J102" s="57"/>
      <c r="K102" s="57"/>
      <c r="L102" s="125"/>
      <c r="M102" s="57"/>
      <c r="N102" s="55"/>
      <c r="O102" s="58"/>
      <c r="P102" s="58"/>
      <c r="Q102" s="58"/>
      <c r="R102" s="58"/>
      <c r="S102" s="58"/>
      <c r="T102" s="58"/>
      <c r="U102" s="58"/>
      <c r="V102" s="58"/>
      <c r="W102" s="58"/>
      <c r="X102" s="58"/>
    </row>
    <row r="103" spans="2:24" s="110" customFormat="1" ht="15" hidden="1" customHeight="1" x14ac:dyDescent="0.4">
      <c r="B103" s="58"/>
      <c r="C103" s="55"/>
      <c r="D103" s="113"/>
      <c r="E103" s="123"/>
      <c r="F103" s="57"/>
      <c r="G103" s="55"/>
      <c r="H103" s="55"/>
      <c r="I103" s="124"/>
      <c r="J103" s="57"/>
      <c r="K103" s="57"/>
      <c r="L103" s="125"/>
      <c r="M103" s="57"/>
      <c r="N103" s="55"/>
      <c r="O103" s="58"/>
      <c r="P103" s="58"/>
      <c r="Q103" s="58"/>
      <c r="R103" s="58"/>
      <c r="S103" s="58"/>
      <c r="T103" s="58"/>
      <c r="U103" s="58"/>
      <c r="V103" s="58"/>
      <c r="W103" s="58"/>
      <c r="X103" s="58"/>
    </row>
    <row r="104" spans="2:24" s="110" customFormat="1" ht="15" hidden="1" customHeight="1" x14ac:dyDescent="0.4">
      <c r="B104" s="58"/>
      <c r="C104" s="55"/>
      <c r="D104" s="113"/>
      <c r="E104" s="123"/>
      <c r="F104" s="57"/>
      <c r="G104" s="55"/>
      <c r="H104" s="55"/>
      <c r="I104" s="124"/>
      <c r="J104" s="57"/>
      <c r="K104" s="57"/>
      <c r="L104" s="125"/>
      <c r="M104" s="57"/>
      <c r="N104" s="55"/>
      <c r="O104" s="58"/>
      <c r="P104" s="58"/>
      <c r="Q104" s="58"/>
      <c r="R104" s="58"/>
      <c r="S104" s="58"/>
      <c r="T104" s="58"/>
      <c r="U104" s="58"/>
      <c r="V104" s="58"/>
      <c r="W104" s="58"/>
      <c r="X104" s="58"/>
    </row>
    <row r="105" spans="2:24" s="110" customFormat="1" ht="15" hidden="1" customHeight="1" x14ac:dyDescent="0.4">
      <c r="B105" s="58"/>
      <c r="C105" s="55"/>
      <c r="D105" s="113"/>
      <c r="E105" s="123"/>
      <c r="F105" s="57"/>
      <c r="G105" s="55"/>
      <c r="H105" s="55"/>
      <c r="I105" s="124"/>
      <c r="J105" s="57"/>
      <c r="K105" s="57"/>
      <c r="L105" s="125"/>
      <c r="M105" s="57"/>
      <c r="N105" s="55"/>
      <c r="O105" s="58"/>
      <c r="P105" s="58"/>
      <c r="Q105" s="58"/>
      <c r="R105" s="58"/>
      <c r="S105" s="58"/>
      <c r="T105" s="58"/>
      <c r="U105" s="58"/>
      <c r="V105" s="58"/>
      <c r="W105" s="58"/>
      <c r="X105" s="58"/>
    </row>
    <row r="106" spans="2:24" s="110" customFormat="1" ht="15" hidden="1" customHeight="1" x14ac:dyDescent="0.4">
      <c r="B106" s="58"/>
      <c r="C106" s="55"/>
      <c r="D106" s="113"/>
      <c r="E106" s="123"/>
      <c r="F106" s="57"/>
      <c r="G106" s="55"/>
      <c r="H106" s="55"/>
      <c r="I106" s="124"/>
      <c r="J106" s="57"/>
      <c r="K106" s="57"/>
      <c r="L106" s="125"/>
      <c r="M106" s="57"/>
      <c r="N106" s="55"/>
      <c r="O106" s="58"/>
      <c r="P106" s="58"/>
      <c r="Q106" s="58"/>
      <c r="R106" s="58"/>
      <c r="S106" s="58"/>
      <c r="T106" s="58"/>
      <c r="U106" s="58"/>
      <c r="V106" s="58"/>
      <c r="W106" s="58"/>
      <c r="X106" s="58"/>
    </row>
    <row r="107" spans="2:24" s="110" customFormat="1" ht="15" hidden="1" customHeight="1" x14ac:dyDescent="0.4">
      <c r="B107" s="58"/>
      <c r="C107" s="55"/>
      <c r="D107" s="113"/>
      <c r="E107" s="123"/>
      <c r="F107" s="57"/>
      <c r="G107" s="55"/>
      <c r="H107" s="55"/>
      <c r="I107" s="124"/>
      <c r="J107" s="57"/>
      <c r="K107" s="57"/>
      <c r="L107" s="125"/>
      <c r="M107" s="57"/>
      <c r="N107" s="55"/>
      <c r="O107" s="58"/>
      <c r="P107" s="58"/>
      <c r="Q107" s="58"/>
      <c r="R107" s="58"/>
      <c r="S107" s="58"/>
      <c r="T107" s="58"/>
      <c r="U107" s="58"/>
      <c r="V107" s="58"/>
      <c r="W107" s="58"/>
      <c r="X107" s="58"/>
    </row>
    <row r="108" spans="2:24" s="110" customFormat="1" ht="15" hidden="1" customHeight="1" x14ac:dyDescent="0.4">
      <c r="B108" s="58"/>
      <c r="C108" s="55"/>
      <c r="D108" s="113"/>
      <c r="E108" s="123"/>
      <c r="F108" s="57"/>
      <c r="G108" s="55"/>
      <c r="H108" s="55"/>
      <c r="I108" s="124"/>
      <c r="J108" s="57"/>
      <c r="K108" s="57"/>
      <c r="L108" s="125"/>
      <c r="M108" s="57"/>
      <c r="N108" s="55"/>
      <c r="O108" s="58"/>
      <c r="P108" s="58"/>
      <c r="Q108" s="58"/>
      <c r="R108" s="58"/>
      <c r="S108" s="58"/>
      <c r="T108" s="58"/>
      <c r="U108" s="58"/>
      <c r="V108" s="58"/>
      <c r="W108" s="58"/>
      <c r="X108" s="58"/>
    </row>
    <row r="109" spans="2:24" s="110" customFormat="1" ht="15" hidden="1" customHeight="1" x14ac:dyDescent="0.4">
      <c r="B109" s="58"/>
      <c r="C109" s="55"/>
      <c r="D109" s="113"/>
      <c r="E109" s="123"/>
      <c r="F109" s="57"/>
      <c r="G109" s="55"/>
      <c r="H109" s="55"/>
      <c r="I109" s="124"/>
      <c r="J109" s="57"/>
      <c r="K109" s="57"/>
      <c r="L109" s="125"/>
      <c r="M109" s="57"/>
      <c r="N109" s="55"/>
      <c r="O109" s="58"/>
      <c r="P109" s="58"/>
      <c r="Q109" s="58"/>
      <c r="R109" s="58"/>
      <c r="S109" s="58"/>
      <c r="T109" s="58"/>
      <c r="U109" s="58"/>
      <c r="V109" s="58"/>
      <c r="W109" s="58"/>
      <c r="X109" s="58"/>
    </row>
    <row r="110" spans="2:24" s="110" customFormat="1" ht="15" hidden="1" customHeight="1" x14ac:dyDescent="0.4">
      <c r="B110" s="58"/>
      <c r="C110" s="55"/>
      <c r="D110" s="113"/>
      <c r="E110" s="123"/>
      <c r="F110" s="57"/>
      <c r="G110" s="55"/>
      <c r="H110" s="55"/>
      <c r="I110" s="124"/>
      <c r="J110" s="57"/>
      <c r="K110" s="57"/>
      <c r="L110" s="125"/>
      <c r="M110" s="57"/>
      <c r="N110" s="55"/>
      <c r="O110" s="58"/>
      <c r="P110" s="58"/>
      <c r="Q110" s="58"/>
      <c r="R110" s="58"/>
      <c r="S110" s="58"/>
      <c r="T110" s="58"/>
      <c r="U110" s="58"/>
      <c r="V110" s="58"/>
      <c r="W110" s="58"/>
      <c r="X110" s="58"/>
    </row>
    <row r="111" spans="2:24" s="110" customFormat="1" ht="15" hidden="1" customHeight="1" x14ac:dyDescent="0.4">
      <c r="B111" s="58"/>
      <c r="C111" s="55"/>
      <c r="D111" s="113"/>
      <c r="E111" s="123"/>
      <c r="F111" s="57"/>
      <c r="G111" s="55"/>
      <c r="H111" s="55"/>
      <c r="I111" s="124"/>
      <c r="J111" s="57"/>
      <c r="K111" s="57"/>
      <c r="L111" s="125"/>
      <c r="M111" s="57"/>
      <c r="N111" s="55"/>
      <c r="O111" s="58"/>
      <c r="P111" s="58"/>
      <c r="Q111" s="58"/>
      <c r="R111" s="58"/>
      <c r="S111" s="58"/>
      <c r="T111" s="58"/>
      <c r="U111" s="58"/>
      <c r="V111" s="58"/>
      <c r="W111" s="58"/>
      <c r="X111" s="58"/>
    </row>
    <row r="112" spans="2:24" s="110" customFormat="1" ht="15" hidden="1" customHeight="1" x14ac:dyDescent="0.4">
      <c r="B112" s="58"/>
      <c r="C112" s="55"/>
      <c r="D112" s="113"/>
      <c r="E112" s="123"/>
      <c r="F112" s="57"/>
      <c r="G112" s="55"/>
      <c r="H112" s="55"/>
      <c r="I112" s="124"/>
      <c r="J112" s="57"/>
      <c r="K112" s="57"/>
      <c r="L112" s="125"/>
      <c r="M112" s="57"/>
      <c r="N112" s="55"/>
      <c r="O112" s="58"/>
      <c r="P112" s="58"/>
      <c r="Q112" s="58"/>
      <c r="R112" s="58"/>
      <c r="S112" s="58"/>
      <c r="T112" s="58"/>
      <c r="U112" s="58"/>
      <c r="V112" s="58"/>
      <c r="W112" s="58"/>
      <c r="X112" s="58"/>
    </row>
    <row r="113" spans="2:24" s="110" customFormat="1" ht="15" hidden="1" customHeight="1" x14ac:dyDescent="0.4">
      <c r="B113" s="58"/>
      <c r="C113" s="55"/>
      <c r="D113" s="113"/>
      <c r="E113" s="123"/>
      <c r="F113" s="57"/>
      <c r="G113" s="55"/>
      <c r="H113" s="55"/>
      <c r="I113" s="124"/>
      <c r="J113" s="57"/>
      <c r="K113" s="57"/>
      <c r="L113" s="125"/>
      <c r="M113" s="57"/>
      <c r="N113" s="55"/>
      <c r="O113" s="58"/>
      <c r="P113" s="58"/>
      <c r="Q113" s="58"/>
      <c r="R113" s="58"/>
      <c r="S113" s="58"/>
      <c r="T113" s="58"/>
      <c r="U113" s="58"/>
      <c r="V113" s="58"/>
      <c r="W113" s="58"/>
      <c r="X113" s="58"/>
    </row>
    <row r="114" spans="2:24" s="110" customFormat="1" ht="15" hidden="1" customHeight="1" x14ac:dyDescent="0.4">
      <c r="B114" s="58"/>
      <c r="C114" s="55"/>
      <c r="D114" s="113"/>
      <c r="E114" s="123"/>
      <c r="F114" s="57"/>
      <c r="G114" s="55"/>
      <c r="H114" s="55"/>
      <c r="I114" s="124"/>
      <c r="J114" s="57"/>
      <c r="K114" s="57"/>
      <c r="L114" s="125"/>
      <c r="M114" s="57"/>
      <c r="N114" s="55"/>
      <c r="O114" s="58"/>
      <c r="P114" s="58"/>
      <c r="Q114" s="58"/>
      <c r="R114" s="58"/>
      <c r="S114" s="58"/>
      <c r="T114" s="58"/>
      <c r="U114" s="58"/>
      <c r="V114" s="58"/>
      <c r="W114" s="58"/>
      <c r="X114" s="58"/>
    </row>
    <row r="115" spans="2:24" s="110" customFormat="1" ht="15" hidden="1" customHeight="1" x14ac:dyDescent="0.4">
      <c r="B115" s="58"/>
      <c r="C115" s="55"/>
      <c r="D115" s="113"/>
      <c r="E115" s="123"/>
      <c r="F115" s="57"/>
      <c r="G115" s="55"/>
      <c r="H115" s="55"/>
      <c r="I115" s="124"/>
      <c r="J115" s="57"/>
      <c r="K115" s="57"/>
      <c r="L115" s="125"/>
      <c r="M115" s="57"/>
      <c r="N115" s="55"/>
      <c r="O115" s="58"/>
      <c r="P115" s="58"/>
      <c r="Q115" s="58"/>
      <c r="R115" s="58"/>
      <c r="S115" s="58"/>
      <c r="T115" s="58"/>
      <c r="U115" s="58"/>
      <c r="V115" s="58"/>
      <c r="W115" s="58"/>
      <c r="X115" s="58"/>
    </row>
    <row r="116" spans="2:24" s="110" customFormat="1" ht="15" hidden="1" customHeight="1" x14ac:dyDescent="0.4">
      <c r="B116" s="58"/>
      <c r="C116" s="55"/>
      <c r="D116" s="113"/>
      <c r="E116" s="123"/>
      <c r="F116" s="57"/>
      <c r="G116" s="55"/>
      <c r="H116" s="55"/>
      <c r="I116" s="124"/>
      <c r="J116" s="57"/>
      <c r="K116" s="57"/>
      <c r="L116" s="125"/>
      <c r="M116" s="57"/>
      <c r="N116" s="55"/>
      <c r="O116" s="58"/>
      <c r="P116" s="58"/>
      <c r="Q116" s="58"/>
      <c r="R116" s="58"/>
      <c r="S116" s="58"/>
      <c r="T116" s="58"/>
      <c r="U116" s="58"/>
      <c r="V116" s="58"/>
      <c r="W116" s="58"/>
      <c r="X116" s="58"/>
    </row>
    <row r="117" spans="2:24" s="110" customFormat="1" ht="15" hidden="1" customHeight="1" x14ac:dyDescent="0.4">
      <c r="B117" s="58"/>
      <c r="C117" s="55"/>
      <c r="D117" s="113"/>
      <c r="E117" s="123"/>
      <c r="F117" s="57"/>
      <c r="G117" s="55"/>
      <c r="H117" s="55"/>
      <c r="I117" s="124"/>
      <c r="J117" s="57"/>
      <c r="K117" s="57"/>
      <c r="L117" s="125"/>
      <c r="M117" s="57"/>
      <c r="N117" s="55"/>
      <c r="O117" s="58"/>
      <c r="P117" s="58"/>
      <c r="Q117" s="58"/>
      <c r="R117" s="58"/>
      <c r="S117" s="58"/>
      <c r="T117" s="58"/>
      <c r="U117" s="58"/>
      <c r="V117" s="58"/>
      <c r="W117" s="58"/>
      <c r="X117" s="58"/>
    </row>
    <row r="118" spans="2:24" s="110" customFormat="1" ht="15" hidden="1" customHeight="1" x14ac:dyDescent="0.4">
      <c r="B118" s="58"/>
      <c r="C118" s="55"/>
      <c r="D118" s="113"/>
      <c r="E118" s="123"/>
      <c r="F118" s="57"/>
      <c r="G118" s="55"/>
      <c r="H118" s="55"/>
      <c r="I118" s="124"/>
      <c r="J118" s="57"/>
      <c r="K118" s="57"/>
      <c r="L118" s="125"/>
      <c r="M118" s="57"/>
      <c r="N118" s="55"/>
      <c r="O118" s="58"/>
      <c r="P118" s="58"/>
      <c r="Q118" s="58"/>
      <c r="R118" s="58"/>
      <c r="S118" s="58"/>
      <c r="T118" s="58"/>
      <c r="U118" s="58"/>
      <c r="V118" s="58"/>
      <c r="W118" s="58"/>
      <c r="X118" s="58"/>
    </row>
    <row r="119" spans="2:24" s="110" customFormat="1" ht="15" hidden="1" customHeight="1" x14ac:dyDescent="0.4">
      <c r="B119" s="58"/>
      <c r="C119" s="55"/>
      <c r="D119" s="113"/>
      <c r="E119" s="123"/>
      <c r="F119" s="57"/>
      <c r="G119" s="55"/>
      <c r="H119" s="55"/>
      <c r="I119" s="124"/>
      <c r="J119" s="57"/>
      <c r="K119" s="57"/>
      <c r="L119" s="125"/>
      <c r="M119" s="57"/>
      <c r="N119" s="55"/>
      <c r="O119" s="58"/>
      <c r="P119" s="58"/>
      <c r="Q119" s="58"/>
      <c r="R119" s="58"/>
      <c r="S119" s="58"/>
      <c r="T119" s="58"/>
      <c r="U119" s="58"/>
      <c r="V119" s="58"/>
      <c r="W119" s="58"/>
      <c r="X119" s="58"/>
    </row>
    <row r="120" spans="2:24" s="110" customFormat="1" ht="15" hidden="1" customHeight="1" x14ac:dyDescent="0.4">
      <c r="B120" s="58"/>
      <c r="C120" s="55"/>
      <c r="D120" s="113"/>
      <c r="E120" s="123"/>
      <c r="F120" s="57"/>
      <c r="G120" s="55"/>
      <c r="H120" s="55"/>
      <c r="I120" s="124"/>
      <c r="J120" s="57"/>
      <c r="K120" s="57"/>
      <c r="L120" s="125"/>
      <c r="M120" s="57"/>
      <c r="N120" s="55"/>
      <c r="O120" s="58"/>
      <c r="P120" s="58"/>
      <c r="Q120" s="58"/>
      <c r="R120" s="58"/>
      <c r="S120" s="58"/>
      <c r="T120" s="58"/>
      <c r="U120" s="58"/>
      <c r="V120" s="58"/>
      <c r="W120" s="58"/>
      <c r="X120" s="58"/>
    </row>
    <row r="121" spans="2:24" s="110" customFormat="1" ht="15" hidden="1" customHeight="1" x14ac:dyDescent="0.4">
      <c r="B121" s="58"/>
      <c r="C121" s="55"/>
      <c r="D121" s="113"/>
      <c r="E121" s="123"/>
      <c r="F121" s="57"/>
      <c r="G121" s="55"/>
      <c r="H121" s="55"/>
      <c r="I121" s="124"/>
      <c r="J121" s="57"/>
      <c r="K121" s="57"/>
      <c r="L121" s="125"/>
      <c r="M121" s="57"/>
      <c r="N121" s="55"/>
      <c r="O121" s="58"/>
      <c r="P121" s="58"/>
      <c r="Q121" s="58"/>
      <c r="R121" s="58"/>
      <c r="S121" s="58"/>
      <c r="T121" s="58"/>
      <c r="U121" s="58"/>
      <c r="V121" s="58"/>
      <c r="W121" s="58"/>
      <c r="X121" s="58"/>
    </row>
    <row r="122" spans="2:24" s="110" customFormat="1" ht="15" hidden="1" customHeight="1" x14ac:dyDescent="0.4">
      <c r="B122" s="58"/>
      <c r="C122" s="55"/>
      <c r="D122" s="113"/>
      <c r="E122" s="123"/>
      <c r="F122" s="57"/>
      <c r="G122" s="55"/>
      <c r="H122" s="55"/>
      <c r="I122" s="124"/>
      <c r="J122" s="57"/>
      <c r="K122" s="57"/>
      <c r="L122" s="125"/>
      <c r="M122" s="57"/>
      <c r="N122" s="55"/>
      <c r="O122" s="58"/>
      <c r="P122" s="58"/>
      <c r="Q122" s="58"/>
      <c r="R122" s="58"/>
      <c r="S122" s="58"/>
      <c r="T122" s="58"/>
      <c r="U122" s="58"/>
      <c r="V122" s="58"/>
      <c r="W122" s="58"/>
      <c r="X122" s="58"/>
    </row>
    <row r="123" spans="2:24" s="110" customFormat="1" ht="15" hidden="1" customHeight="1" x14ac:dyDescent="0.4">
      <c r="B123" s="58"/>
      <c r="C123" s="55"/>
      <c r="D123" s="113"/>
      <c r="E123" s="123"/>
      <c r="F123" s="57"/>
      <c r="G123" s="55"/>
      <c r="H123" s="55"/>
      <c r="I123" s="124"/>
      <c r="J123" s="57"/>
      <c r="K123" s="57"/>
      <c r="L123" s="125"/>
      <c r="M123" s="57"/>
      <c r="N123" s="55"/>
      <c r="O123" s="58"/>
      <c r="P123" s="58"/>
      <c r="Q123" s="58"/>
      <c r="R123" s="58"/>
      <c r="S123" s="58"/>
      <c r="T123" s="58"/>
      <c r="U123" s="58"/>
      <c r="V123" s="58"/>
      <c r="W123" s="58"/>
      <c r="X123" s="58"/>
    </row>
    <row r="124" spans="2:24" s="110" customFormat="1" ht="15" hidden="1" customHeight="1" x14ac:dyDescent="0.4">
      <c r="B124" s="58"/>
      <c r="C124" s="55"/>
      <c r="D124" s="113"/>
      <c r="E124" s="123"/>
      <c r="F124" s="57"/>
      <c r="G124" s="55"/>
      <c r="H124" s="55"/>
      <c r="I124" s="124"/>
      <c r="J124" s="57"/>
      <c r="K124" s="57"/>
      <c r="L124" s="125"/>
      <c r="M124" s="57"/>
      <c r="N124" s="55"/>
      <c r="O124" s="58"/>
      <c r="P124" s="58"/>
      <c r="Q124" s="58"/>
      <c r="R124" s="58"/>
      <c r="S124" s="58"/>
      <c r="T124" s="58"/>
      <c r="U124" s="58"/>
      <c r="V124" s="58"/>
      <c r="W124" s="58"/>
      <c r="X124" s="58"/>
    </row>
    <row r="125" spans="2:24" s="110" customFormat="1" ht="15" hidden="1" customHeight="1" x14ac:dyDescent="0.4">
      <c r="B125" s="58"/>
      <c r="C125" s="55"/>
      <c r="D125" s="113"/>
      <c r="E125" s="123"/>
      <c r="F125" s="57"/>
      <c r="G125" s="55"/>
      <c r="H125" s="55"/>
      <c r="I125" s="124"/>
      <c r="J125" s="57"/>
      <c r="K125" s="57"/>
      <c r="L125" s="125"/>
      <c r="M125" s="57"/>
      <c r="N125" s="55"/>
      <c r="O125" s="58"/>
      <c r="P125" s="58"/>
      <c r="Q125" s="58"/>
      <c r="R125" s="58"/>
      <c r="S125" s="58"/>
      <c r="T125" s="58"/>
      <c r="U125" s="58"/>
      <c r="V125" s="58"/>
      <c r="W125" s="58"/>
      <c r="X125" s="58"/>
    </row>
    <row r="126" spans="2:24" s="110" customFormat="1" ht="15" hidden="1" customHeight="1" x14ac:dyDescent="0.4">
      <c r="B126" s="58"/>
      <c r="C126" s="55"/>
      <c r="D126" s="113"/>
      <c r="E126" s="123"/>
      <c r="F126" s="57"/>
      <c r="G126" s="55"/>
      <c r="H126" s="55"/>
      <c r="I126" s="124"/>
      <c r="J126" s="57"/>
      <c r="K126" s="57"/>
      <c r="L126" s="125"/>
      <c r="M126" s="57"/>
      <c r="N126" s="55"/>
      <c r="O126" s="58"/>
      <c r="P126" s="58"/>
      <c r="Q126" s="58"/>
      <c r="R126" s="58"/>
      <c r="S126" s="58"/>
      <c r="T126" s="58"/>
      <c r="U126" s="58"/>
      <c r="V126" s="58"/>
      <c r="W126" s="58"/>
      <c r="X126" s="58"/>
    </row>
    <row r="127" spans="2:24" s="110" customFormat="1" ht="15" hidden="1" customHeight="1" x14ac:dyDescent="0.4">
      <c r="B127" s="58"/>
      <c r="C127" s="55"/>
      <c r="D127" s="113"/>
      <c r="E127" s="123"/>
      <c r="F127" s="57"/>
      <c r="G127" s="55"/>
      <c r="H127" s="55"/>
      <c r="I127" s="124"/>
      <c r="J127" s="57"/>
      <c r="K127" s="57"/>
      <c r="L127" s="125"/>
      <c r="M127" s="57"/>
      <c r="N127" s="55"/>
      <c r="O127" s="58"/>
      <c r="P127" s="58"/>
      <c r="Q127" s="58"/>
      <c r="R127" s="58"/>
      <c r="S127" s="58"/>
      <c r="T127" s="58"/>
      <c r="U127" s="58"/>
      <c r="V127" s="58"/>
      <c r="W127" s="58"/>
      <c r="X127" s="58"/>
    </row>
    <row r="128" spans="2:24" s="110" customFormat="1" ht="15" hidden="1" customHeight="1" x14ac:dyDescent="0.4">
      <c r="B128" s="58"/>
      <c r="C128" s="55"/>
      <c r="D128" s="113"/>
      <c r="E128" s="123"/>
      <c r="F128" s="57"/>
      <c r="G128" s="55"/>
      <c r="H128" s="55"/>
      <c r="I128" s="124"/>
      <c r="J128" s="57"/>
      <c r="K128" s="57"/>
      <c r="L128" s="125"/>
      <c r="M128" s="57"/>
      <c r="N128" s="55"/>
      <c r="O128" s="58"/>
      <c r="P128" s="58"/>
      <c r="Q128" s="58"/>
      <c r="R128" s="58"/>
      <c r="S128" s="58"/>
      <c r="T128" s="58"/>
      <c r="U128" s="58"/>
      <c r="V128" s="58"/>
      <c r="W128" s="58"/>
      <c r="X128" s="58"/>
    </row>
    <row r="129" spans="2:24" s="110" customFormat="1" ht="15" hidden="1" customHeight="1" x14ac:dyDescent="0.4">
      <c r="B129" s="58"/>
      <c r="C129" s="55"/>
      <c r="D129" s="113"/>
      <c r="E129" s="123"/>
      <c r="F129" s="57"/>
      <c r="G129" s="55"/>
      <c r="H129" s="55"/>
      <c r="I129" s="124"/>
      <c r="J129" s="57"/>
      <c r="K129" s="57"/>
      <c r="L129" s="125"/>
      <c r="M129" s="57"/>
      <c r="N129" s="55"/>
      <c r="O129" s="58"/>
      <c r="P129" s="58"/>
      <c r="Q129" s="58"/>
      <c r="R129" s="58"/>
      <c r="S129" s="58"/>
      <c r="T129" s="58"/>
      <c r="U129" s="58"/>
      <c r="V129" s="58"/>
      <c r="W129" s="58"/>
      <c r="X129" s="58"/>
    </row>
    <row r="130" spans="2:24" s="110" customFormat="1" ht="15" hidden="1" customHeight="1" x14ac:dyDescent="0.4">
      <c r="B130" s="58"/>
      <c r="C130" s="55"/>
      <c r="D130" s="113"/>
      <c r="E130" s="123"/>
      <c r="F130" s="57"/>
      <c r="G130" s="55"/>
      <c r="H130" s="55"/>
      <c r="I130" s="124"/>
      <c r="J130" s="57"/>
      <c r="K130" s="57"/>
      <c r="L130" s="125"/>
      <c r="M130" s="57"/>
      <c r="N130" s="55"/>
      <c r="O130" s="58"/>
      <c r="P130" s="58"/>
      <c r="Q130" s="58"/>
      <c r="R130" s="58"/>
      <c r="S130" s="58"/>
      <c r="T130" s="58"/>
      <c r="U130" s="58"/>
      <c r="V130" s="58"/>
      <c r="W130" s="58"/>
      <c r="X130" s="58"/>
    </row>
    <row r="131" spans="2:24" s="110" customFormat="1" ht="15" hidden="1" customHeight="1" x14ac:dyDescent="0.4">
      <c r="B131" s="58"/>
      <c r="C131" s="55"/>
      <c r="D131" s="113"/>
      <c r="E131" s="123"/>
      <c r="F131" s="57"/>
      <c r="G131" s="55"/>
      <c r="H131" s="55"/>
      <c r="I131" s="124"/>
      <c r="J131" s="57"/>
      <c r="K131" s="57"/>
      <c r="L131" s="125"/>
      <c r="M131" s="57"/>
      <c r="N131" s="55"/>
      <c r="O131" s="58"/>
      <c r="P131" s="58"/>
      <c r="Q131" s="58"/>
      <c r="R131" s="58"/>
      <c r="S131" s="58"/>
      <c r="T131" s="58"/>
      <c r="U131" s="58"/>
      <c r="V131" s="58"/>
      <c r="W131" s="58"/>
      <c r="X131" s="58"/>
    </row>
    <row r="132" spans="2:24" s="110" customFormat="1" ht="15" hidden="1" customHeight="1" x14ac:dyDescent="0.4">
      <c r="B132" s="58"/>
      <c r="C132" s="55"/>
      <c r="D132" s="113"/>
      <c r="E132" s="123"/>
      <c r="F132" s="57"/>
      <c r="G132" s="55"/>
      <c r="H132" s="55"/>
      <c r="I132" s="124"/>
      <c r="J132" s="57"/>
      <c r="K132" s="57"/>
      <c r="L132" s="125"/>
      <c r="M132" s="57"/>
      <c r="N132" s="55"/>
      <c r="O132" s="58"/>
      <c r="P132" s="58"/>
      <c r="Q132" s="58"/>
      <c r="R132" s="58"/>
      <c r="S132" s="58"/>
      <c r="T132" s="58"/>
      <c r="U132" s="58"/>
      <c r="V132" s="58"/>
      <c r="W132" s="58"/>
      <c r="X132" s="58"/>
    </row>
    <row r="133" spans="2:24" s="110" customFormat="1" ht="15" hidden="1" customHeight="1" x14ac:dyDescent="0.4">
      <c r="B133" s="58"/>
      <c r="C133" s="55"/>
      <c r="D133" s="113"/>
      <c r="E133" s="123"/>
      <c r="F133" s="57"/>
      <c r="G133" s="55"/>
      <c r="H133" s="55"/>
      <c r="I133" s="124"/>
      <c r="J133" s="57"/>
      <c r="K133" s="57"/>
      <c r="L133" s="125"/>
      <c r="M133" s="57"/>
      <c r="N133" s="55"/>
      <c r="O133" s="58"/>
      <c r="P133" s="58"/>
      <c r="Q133" s="58"/>
      <c r="R133" s="58"/>
      <c r="S133" s="58"/>
      <c r="T133" s="58"/>
      <c r="U133" s="58"/>
      <c r="V133" s="58"/>
      <c r="W133" s="58"/>
      <c r="X133" s="58"/>
    </row>
    <row r="134" spans="2:24" s="110" customFormat="1" ht="15" hidden="1" customHeight="1" x14ac:dyDescent="0.4">
      <c r="B134" s="58"/>
      <c r="C134" s="55"/>
      <c r="D134" s="113"/>
      <c r="E134" s="123"/>
      <c r="F134" s="57"/>
      <c r="G134" s="55"/>
      <c r="H134" s="55"/>
      <c r="I134" s="124"/>
      <c r="J134" s="57"/>
      <c r="K134" s="57"/>
      <c r="L134" s="125"/>
      <c r="M134" s="57"/>
      <c r="N134" s="55"/>
      <c r="O134" s="58"/>
      <c r="P134" s="58"/>
      <c r="Q134" s="58"/>
      <c r="R134" s="58"/>
      <c r="S134" s="58"/>
      <c r="T134" s="58"/>
      <c r="U134" s="58"/>
      <c r="V134" s="58"/>
      <c r="W134" s="58"/>
      <c r="X134" s="58"/>
    </row>
    <row r="135" spans="2:24" s="110" customFormat="1" ht="15" hidden="1" customHeight="1" x14ac:dyDescent="0.4">
      <c r="B135" s="58"/>
      <c r="C135" s="55"/>
      <c r="D135" s="113"/>
      <c r="E135" s="123"/>
      <c r="F135" s="57"/>
      <c r="G135" s="55"/>
      <c r="H135" s="55"/>
      <c r="I135" s="124"/>
      <c r="J135" s="57"/>
      <c r="K135" s="57"/>
      <c r="L135" s="125"/>
      <c r="M135" s="57"/>
      <c r="N135" s="55"/>
      <c r="O135" s="58"/>
      <c r="P135" s="58"/>
      <c r="Q135" s="58"/>
      <c r="R135" s="58"/>
      <c r="S135" s="58"/>
      <c r="T135" s="58"/>
      <c r="U135" s="58"/>
      <c r="V135" s="58"/>
      <c r="W135" s="58"/>
      <c r="X135" s="58"/>
    </row>
    <row r="136" spans="2:24" s="110" customFormat="1" ht="15" hidden="1" customHeight="1" x14ac:dyDescent="0.4">
      <c r="B136" s="58"/>
      <c r="C136" s="55"/>
      <c r="D136" s="113"/>
      <c r="E136" s="123"/>
      <c r="F136" s="57"/>
      <c r="G136" s="55"/>
      <c r="H136" s="55"/>
      <c r="I136" s="124"/>
      <c r="J136" s="57"/>
      <c r="K136" s="57"/>
      <c r="L136" s="125"/>
      <c r="M136" s="57"/>
      <c r="N136" s="55"/>
      <c r="O136" s="58"/>
      <c r="P136" s="58"/>
      <c r="Q136" s="58"/>
      <c r="R136" s="58"/>
      <c r="S136" s="58"/>
      <c r="T136" s="58"/>
      <c r="U136" s="58"/>
      <c r="V136" s="58"/>
      <c r="W136" s="58"/>
      <c r="X136" s="58"/>
    </row>
    <row r="137" spans="2:24" s="110" customFormat="1" ht="15" hidden="1" customHeight="1" x14ac:dyDescent="0.4">
      <c r="B137" s="58"/>
      <c r="C137" s="55"/>
      <c r="D137" s="113"/>
      <c r="E137" s="123"/>
      <c r="F137" s="57"/>
      <c r="G137" s="55"/>
      <c r="H137" s="55"/>
      <c r="I137" s="124"/>
      <c r="J137" s="57"/>
      <c r="K137" s="57"/>
      <c r="L137" s="125"/>
      <c r="M137" s="57"/>
      <c r="N137" s="55"/>
      <c r="O137" s="58"/>
      <c r="P137" s="58"/>
      <c r="Q137" s="58"/>
      <c r="R137" s="58"/>
      <c r="S137" s="58"/>
      <c r="T137" s="58"/>
      <c r="U137" s="58"/>
      <c r="V137" s="58"/>
      <c r="W137" s="58"/>
      <c r="X137" s="58"/>
    </row>
    <row r="138" spans="2:24" s="110" customFormat="1" ht="15" hidden="1" customHeight="1" x14ac:dyDescent="0.4">
      <c r="B138" s="58"/>
      <c r="C138" s="55"/>
      <c r="D138" s="113"/>
      <c r="E138" s="123"/>
      <c r="F138" s="57"/>
      <c r="G138" s="55"/>
      <c r="H138" s="55"/>
      <c r="I138" s="124"/>
      <c r="J138" s="57"/>
      <c r="K138" s="57"/>
      <c r="L138" s="125"/>
      <c r="M138" s="57"/>
      <c r="N138" s="55"/>
      <c r="O138" s="58"/>
      <c r="P138" s="58"/>
      <c r="Q138" s="58"/>
      <c r="R138" s="58"/>
      <c r="S138" s="58"/>
      <c r="T138" s="58"/>
      <c r="U138" s="58"/>
      <c r="V138" s="58"/>
      <c r="W138" s="58"/>
      <c r="X138" s="58"/>
    </row>
    <row r="139" spans="2:24" s="110" customFormat="1" ht="15" hidden="1" customHeight="1" x14ac:dyDescent="0.4">
      <c r="B139" s="58"/>
      <c r="C139" s="55"/>
      <c r="D139" s="113"/>
      <c r="E139" s="123"/>
      <c r="F139" s="57"/>
      <c r="G139" s="55"/>
      <c r="H139" s="55"/>
      <c r="I139" s="124"/>
      <c r="J139" s="57"/>
      <c r="K139" s="57"/>
      <c r="L139" s="125"/>
      <c r="M139" s="57"/>
      <c r="N139" s="55"/>
      <c r="O139" s="58"/>
      <c r="P139" s="58"/>
      <c r="Q139" s="58"/>
      <c r="R139" s="58"/>
      <c r="S139" s="58"/>
      <c r="T139" s="58"/>
      <c r="U139" s="58"/>
      <c r="V139" s="58"/>
      <c r="W139" s="58"/>
      <c r="X139" s="58"/>
    </row>
    <row r="140" spans="2:24" s="110" customFormat="1" ht="15" hidden="1" customHeight="1" x14ac:dyDescent="0.4">
      <c r="B140" s="58"/>
      <c r="C140" s="55"/>
      <c r="D140" s="113"/>
      <c r="E140" s="123"/>
      <c r="F140" s="57"/>
      <c r="G140" s="55"/>
      <c r="H140" s="55"/>
      <c r="I140" s="124"/>
      <c r="J140" s="57"/>
      <c r="K140" s="57"/>
      <c r="L140" s="125"/>
      <c r="M140" s="57"/>
      <c r="N140" s="55"/>
      <c r="O140" s="58"/>
      <c r="P140" s="58"/>
      <c r="Q140" s="58"/>
      <c r="R140" s="58"/>
      <c r="S140" s="58"/>
      <c r="T140" s="58"/>
      <c r="U140" s="58"/>
      <c r="V140" s="58"/>
      <c r="W140" s="58"/>
      <c r="X140" s="58"/>
    </row>
    <row r="141" spans="2:24" s="110" customFormat="1" ht="15" hidden="1" customHeight="1" x14ac:dyDescent="0.4">
      <c r="B141" s="58"/>
      <c r="C141" s="55"/>
      <c r="D141" s="113"/>
      <c r="E141" s="123"/>
      <c r="F141" s="57"/>
      <c r="G141" s="55"/>
      <c r="H141" s="55"/>
      <c r="I141" s="124"/>
      <c r="J141" s="57"/>
      <c r="K141" s="57"/>
      <c r="L141" s="125"/>
      <c r="M141" s="57"/>
      <c r="N141" s="55"/>
      <c r="O141" s="58"/>
      <c r="P141" s="58"/>
      <c r="Q141" s="58"/>
      <c r="R141" s="58"/>
      <c r="S141" s="58"/>
      <c r="T141" s="58"/>
      <c r="U141" s="58"/>
      <c r="V141" s="58"/>
      <c r="W141" s="58"/>
      <c r="X141" s="58"/>
    </row>
    <row r="142" spans="2:24" s="110" customFormat="1" ht="15" hidden="1" customHeight="1" x14ac:dyDescent="0.4">
      <c r="B142" s="58"/>
      <c r="C142" s="55"/>
      <c r="D142" s="113"/>
      <c r="E142" s="123"/>
      <c r="F142" s="57"/>
      <c r="G142" s="55"/>
      <c r="H142" s="55"/>
      <c r="I142" s="124"/>
      <c r="J142" s="57"/>
      <c r="K142" s="57"/>
      <c r="L142" s="125"/>
      <c r="M142" s="57"/>
      <c r="N142" s="55"/>
      <c r="O142" s="58"/>
      <c r="P142" s="58"/>
      <c r="Q142" s="58"/>
      <c r="R142" s="58"/>
      <c r="S142" s="58"/>
      <c r="T142" s="58"/>
      <c r="U142" s="58"/>
      <c r="V142" s="58"/>
      <c r="W142" s="58"/>
      <c r="X142" s="58"/>
    </row>
    <row r="143" spans="2:24" s="110" customFormat="1" ht="15" hidden="1" customHeight="1" x14ac:dyDescent="0.4">
      <c r="B143" s="58"/>
      <c r="C143" s="55"/>
      <c r="D143" s="113"/>
      <c r="E143" s="123"/>
      <c r="F143" s="57"/>
      <c r="G143" s="55"/>
      <c r="H143" s="55"/>
      <c r="I143" s="124"/>
      <c r="J143" s="57"/>
      <c r="K143" s="57"/>
      <c r="L143" s="125"/>
      <c r="M143" s="57"/>
      <c r="N143" s="55"/>
      <c r="O143" s="58"/>
      <c r="P143" s="58"/>
      <c r="Q143" s="58"/>
      <c r="R143" s="58"/>
      <c r="S143" s="58"/>
      <c r="T143" s="58"/>
      <c r="U143" s="58"/>
      <c r="V143" s="58"/>
      <c r="W143" s="58"/>
      <c r="X143" s="58"/>
    </row>
    <row r="144" spans="2:24" s="110" customFormat="1" ht="15" hidden="1" customHeight="1" x14ac:dyDescent="0.4">
      <c r="B144" s="58"/>
      <c r="C144" s="55"/>
      <c r="D144" s="113"/>
      <c r="E144" s="123"/>
      <c r="F144" s="57"/>
      <c r="G144" s="55"/>
      <c r="H144" s="55"/>
      <c r="I144" s="124"/>
      <c r="J144" s="57"/>
      <c r="K144" s="57"/>
      <c r="L144" s="125"/>
      <c r="M144" s="57"/>
      <c r="N144" s="55"/>
      <c r="O144" s="58"/>
      <c r="P144" s="58"/>
      <c r="Q144" s="58"/>
      <c r="R144" s="58"/>
      <c r="S144" s="58"/>
      <c r="T144" s="58"/>
      <c r="U144" s="58"/>
      <c r="V144" s="58"/>
      <c r="W144" s="58"/>
      <c r="X144" s="58"/>
    </row>
    <row r="145" spans="2:24" s="110" customFormat="1" ht="15" hidden="1" customHeight="1" x14ac:dyDescent="0.4">
      <c r="B145" s="58"/>
      <c r="C145" s="55"/>
      <c r="D145" s="113"/>
      <c r="E145" s="123"/>
      <c r="F145" s="57"/>
      <c r="G145" s="55"/>
      <c r="H145" s="55"/>
      <c r="I145" s="124"/>
      <c r="J145" s="57"/>
      <c r="K145" s="57"/>
      <c r="L145" s="125"/>
      <c r="M145" s="57"/>
      <c r="N145" s="55"/>
      <c r="O145" s="58"/>
      <c r="P145" s="58"/>
      <c r="Q145" s="58"/>
      <c r="R145" s="58"/>
      <c r="S145" s="58"/>
      <c r="T145" s="58"/>
      <c r="U145" s="58"/>
      <c r="V145" s="58"/>
      <c r="W145" s="58"/>
      <c r="X145" s="58"/>
    </row>
    <row r="146" spans="2:24" s="110" customFormat="1" ht="15" hidden="1" customHeight="1" x14ac:dyDescent="0.4">
      <c r="B146" s="58"/>
      <c r="C146" s="55"/>
      <c r="D146" s="113"/>
      <c r="E146" s="123"/>
      <c r="F146" s="57"/>
      <c r="G146" s="55"/>
      <c r="H146" s="55"/>
      <c r="I146" s="124"/>
      <c r="J146" s="57"/>
      <c r="K146" s="57"/>
      <c r="L146" s="125"/>
      <c r="M146" s="57"/>
      <c r="N146" s="55"/>
      <c r="O146" s="58"/>
      <c r="P146" s="58"/>
      <c r="Q146" s="58"/>
      <c r="R146" s="58"/>
      <c r="S146" s="58"/>
      <c r="T146" s="58"/>
      <c r="U146" s="58"/>
      <c r="V146" s="58"/>
      <c r="W146" s="58"/>
      <c r="X146" s="58"/>
    </row>
    <row r="147" spans="2:24" s="110" customFormat="1" ht="15" hidden="1" customHeight="1" x14ac:dyDescent="0.4">
      <c r="B147" s="58"/>
      <c r="C147" s="55"/>
      <c r="D147" s="113"/>
      <c r="E147" s="123"/>
      <c r="F147" s="57"/>
      <c r="G147" s="55"/>
      <c r="H147" s="55"/>
      <c r="I147" s="124"/>
      <c r="J147" s="57"/>
      <c r="K147" s="57"/>
      <c r="L147" s="125"/>
      <c r="M147" s="57"/>
      <c r="N147" s="55"/>
      <c r="O147" s="58"/>
      <c r="P147" s="58"/>
      <c r="Q147" s="58"/>
      <c r="R147" s="58"/>
      <c r="S147" s="58"/>
      <c r="T147" s="58"/>
      <c r="U147" s="58"/>
      <c r="V147" s="58"/>
      <c r="W147" s="58"/>
      <c r="X147" s="58"/>
    </row>
    <row r="148" spans="2:24" s="110" customFormat="1" ht="15" hidden="1" customHeight="1" x14ac:dyDescent="0.4">
      <c r="B148" s="58"/>
      <c r="C148" s="55"/>
      <c r="D148" s="113"/>
      <c r="E148" s="123"/>
      <c r="F148" s="57"/>
      <c r="G148" s="55"/>
      <c r="H148" s="55"/>
      <c r="I148" s="124"/>
      <c r="J148" s="57"/>
      <c r="K148" s="57"/>
      <c r="L148" s="125"/>
      <c r="M148" s="57"/>
      <c r="N148" s="55"/>
      <c r="O148" s="58"/>
      <c r="P148" s="58"/>
      <c r="Q148" s="58"/>
      <c r="R148" s="58"/>
      <c r="S148" s="58"/>
      <c r="T148" s="58"/>
      <c r="U148" s="58"/>
      <c r="V148" s="58"/>
      <c r="W148" s="58"/>
      <c r="X148" s="58"/>
    </row>
    <row r="149" spans="2:24" s="110" customFormat="1" ht="15" hidden="1" customHeight="1" x14ac:dyDescent="0.4">
      <c r="B149" s="58"/>
      <c r="C149" s="55"/>
      <c r="D149" s="113"/>
      <c r="E149" s="123"/>
      <c r="F149" s="57"/>
      <c r="G149" s="55"/>
      <c r="H149" s="55"/>
      <c r="I149" s="124"/>
      <c r="J149" s="57"/>
      <c r="K149" s="57"/>
      <c r="L149" s="125"/>
      <c r="M149" s="57"/>
      <c r="N149" s="55"/>
      <c r="O149" s="58"/>
      <c r="P149" s="58"/>
      <c r="Q149" s="58"/>
      <c r="R149" s="58"/>
      <c r="S149" s="58"/>
      <c r="T149" s="58"/>
      <c r="U149" s="58"/>
      <c r="V149" s="58"/>
      <c r="W149" s="58"/>
      <c r="X149" s="58"/>
    </row>
    <row r="150" spans="2:24" s="110" customFormat="1" ht="15" hidden="1" customHeight="1" x14ac:dyDescent="0.4">
      <c r="B150" s="58"/>
      <c r="C150" s="55"/>
      <c r="D150" s="113"/>
      <c r="E150" s="123"/>
      <c r="F150" s="57"/>
      <c r="G150" s="55"/>
      <c r="H150" s="55"/>
      <c r="I150" s="124"/>
      <c r="J150" s="57"/>
      <c r="K150" s="57"/>
      <c r="L150" s="125"/>
      <c r="M150" s="57"/>
      <c r="N150" s="55"/>
      <c r="O150" s="58"/>
      <c r="P150" s="58"/>
      <c r="Q150" s="58"/>
      <c r="R150" s="58"/>
      <c r="S150" s="58"/>
      <c r="T150" s="58"/>
      <c r="U150" s="58"/>
      <c r="V150" s="58"/>
      <c r="W150" s="58"/>
      <c r="X150" s="58"/>
    </row>
    <row r="151" spans="2:24" s="110" customFormat="1" ht="15" hidden="1" customHeight="1" x14ac:dyDescent="0.4">
      <c r="B151" s="58"/>
      <c r="C151" s="55"/>
      <c r="D151" s="113"/>
      <c r="E151" s="123"/>
      <c r="F151" s="57"/>
      <c r="G151" s="55"/>
      <c r="H151" s="55"/>
      <c r="I151" s="124"/>
      <c r="J151" s="57"/>
      <c r="K151" s="57"/>
      <c r="L151" s="125"/>
      <c r="M151" s="57"/>
      <c r="N151" s="55"/>
      <c r="O151" s="58"/>
      <c r="P151" s="58"/>
      <c r="Q151" s="58"/>
      <c r="R151" s="58"/>
      <c r="S151" s="58"/>
      <c r="T151" s="58"/>
      <c r="U151" s="58"/>
      <c r="V151" s="58"/>
      <c r="W151" s="58"/>
      <c r="X151" s="58"/>
    </row>
    <row r="152" spans="2:24" s="110" customFormat="1" ht="15" hidden="1" customHeight="1" x14ac:dyDescent="0.4">
      <c r="B152" s="58"/>
      <c r="C152" s="55"/>
      <c r="D152" s="113"/>
      <c r="E152" s="123"/>
      <c r="F152" s="57"/>
      <c r="G152" s="55"/>
      <c r="H152" s="55"/>
      <c r="I152" s="124"/>
      <c r="J152" s="57"/>
      <c r="K152" s="57"/>
      <c r="L152" s="125"/>
      <c r="M152" s="57"/>
      <c r="N152" s="55"/>
      <c r="O152" s="58"/>
      <c r="P152" s="58"/>
      <c r="Q152" s="58"/>
      <c r="R152" s="58"/>
      <c r="S152" s="58"/>
      <c r="T152" s="58"/>
      <c r="U152" s="58"/>
      <c r="V152" s="58"/>
      <c r="W152" s="58"/>
      <c r="X152" s="58"/>
    </row>
    <row r="153" spans="2:24" s="110" customFormat="1" ht="15" hidden="1" customHeight="1" x14ac:dyDescent="0.4">
      <c r="B153" s="58"/>
      <c r="C153" s="55"/>
      <c r="D153" s="113"/>
      <c r="E153" s="123"/>
      <c r="F153" s="57"/>
      <c r="G153" s="55"/>
      <c r="H153" s="55"/>
      <c r="I153" s="124"/>
      <c r="J153" s="57"/>
      <c r="K153" s="57"/>
      <c r="L153" s="125"/>
      <c r="M153" s="57"/>
      <c r="N153" s="55"/>
      <c r="O153" s="58"/>
      <c r="P153" s="58"/>
      <c r="Q153" s="58"/>
      <c r="R153" s="58"/>
      <c r="S153" s="58"/>
      <c r="T153" s="58"/>
      <c r="U153" s="58"/>
      <c r="V153" s="58"/>
      <c r="W153" s="58"/>
      <c r="X153" s="58"/>
    </row>
    <row r="154" spans="2:24" s="110" customFormat="1" ht="15" hidden="1" customHeight="1" x14ac:dyDescent="0.4">
      <c r="B154" s="58"/>
      <c r="C154" s="55"/>
      <c r="D154" s="113"/>
      <c r="E154" s="123"/>
      <c r="F154" s="57"/>
      <c r="G154" s="55"/>
      <c r="H154" s="55"/>
      <c r="I154" s="124"/>
      <c r="J154" s="57"/>
      <c r="K154" s="57"/>
      <c r="L154" s="125"/>
      <c r="M154" s="57"/>
      <c r="N154" s="55"/>
      <c r="O154" s="58"/>
      <c r="P154" s="58"/>
      <c r="Q154" s="58"/>
      <c r="R154" s="58"/>
      <c r="S154" s="58"/>
      <c r="T154" s="58"/>
      <c r="U154" s="58"/>
      <c r="V154" s="58"/>
      <c r="W154" s="58"/>
      <c r="X154" s="58"/>
    </row>
    <row r="155" spans="2:24" s="110" customFormat="1" ht="15" hidden="1" customHeight="1" x14ac:dyDescent="0.4">
      <c r="B155" s="58"/>
      <c r="C155" s="55"/>
      <c r="D155" s="113"/>
      <c r="E155" s="123"/>
      <c r="F155" s="57"/>
      <c r="G155" s="55"/>
      <c r="H155" s="55"/>
      <c r="I155" s="124"/>
      <c r="J155" s="57"/>
      <c r="K155" s="57"/>
      <c r="L155" s="125"/>
      <c r="M155" s="57"/>
      <c r="N155" s="55"/>
      <c r="O155" s="58"/>
      <c r="P155" s="58"/>
      <c r="Q155" s="58"/>
      <c r="R155" s="58"/>
      <c r="S155" s="58"/>
      <c r="T155" s="58"/>
      <c r="U155" s="58"/>
      <c r="V155" s="58"/>
      <c r="W155" s="58"/>
      <c r="X155" s="58"/>
    </row>
    <row r="156" spans="2:24" s="110" customFormat="1" ht="15" hidden="1" customHeight="1" x14ac:dyDescent="0.4">
      <c r="B156" s="58"/>
      <c r="C156" s="55"/>
      <c r="D156" s="113"/>
      <c r="E156" s="123"/>
      <c r="F156" s="57"/>
      <c r="G156" s="55"/>
      <c r="H156" s="55"/>
      <c r="I156" s="124"/>
      <c r="J156" s="57"/>
      <c r="K156" s="57"/>
      <c r="L156" s="125"/>
      <c r="M156" s="57"/>
      <c r="N156" s="55"/>
      <c r="O156" s="58"/>
      <c r="P156" s="58"/>
      <c r="Q156" s="58"/>
      <c r="R156" s="58"/>
      <c r="S156" s="58"/>
      <c r="T156" s="58"/>
      <c r="U156" s="58"/>
      <c r="V156" s="58"/>
      <c r="W156" s="58"/>
      <c r="X156" s="58"/>
    </row>
    <row r="157" spans="2:24" s="110" customFormat="1" ht="15" hidden="1" customHeight="1" x14ac:dyDescent="0.4">
      <c r="B157" s="58"/>
      <c r="C157" s="55"/>
      <c r="D157" s="113"/>
      <c r="E157" s="123"/>
      <c r="F157" s="57"/>
      <c r="G157" s="55"/>
      <c r="H157" s="55"/>
      <c r="I157" s="124"/>
      <c r="J157" s="57"/>
      <c r="K157" s="57"/>
      <c r="L157" s="125"/>
      <c r="M157" s="57"/>
      <c r="N157" s="55"/>
      <c r="O157" s="58"/>
      <c r="P157" s="58"/>
      <c r="Q157" s="58"/>
      <c r="R157" s="58"/>
      <c r="S157" s="58"/>
      <c r="T157" s="58"/>
      <c r="U157" s="58"/>
      <c r="V157" s="58"/>
      <c r="W157" s="58"/>
      <c r="X157" s="58"/>
    </row>
    <row r="158" spans="2:24" s="110" customFormat="1" ht="15" hidden="1" customHeight="1" x14ac:dyDescent="0.4">
      <c r="B158" s="58"/>
      <c r="C158" s="55"/>
      <c r="D158" s="113"/>
      <c r="E158" s="123"/>
      <c r="F158" s="57"/>
      <c r="G158" s="55"/>
      <c r="H158" s="55"/>
      <c r="I158" s="124"/>
      <c r="J158" s="57"/>
      <c r="K158" s="57"/>
      <c r="L158" s="125"/>
      <c r="M158" s="57"/>
      <c r="N158" s="55"/>
      <c r="O158" s="58"/>
      <c r="P158" s="58"/>
      <c r="Q158" s="58"/>
      <c r="R158" s="58"/>
      <c r="S158" s="58"/>
      <c r="T158" s="58"/>
      <c r="U158" s="58"/>
      <c r="V158" s="58"/>
      <c r="W158" s="58"/>
      <c r="X158" s="58"/>
    </row>
    <row r="159" spans="2:24" s="110" customFormat="1" ht="15" hidden="1" customHeight="1" x14ac:dyDescent="0.4">
      <c r="B159" s="58"/>
      <c r="C159" s="55"/>
      <c r="D159" s="113"/>
      <c r="E159" s="123"/>
      <c r="F159" s="57"/>
      <c r="G159" s="55"/>
      <c r="H159" s="55"/>
      <c r="I159" s="124"/>
      <c r="J159" s="57"/>
      <c r="K159" s="57"/>
      <c r="L159" s="125"/>
      <c r="M159" s="57"/>
      <c r="N159" s="55"/>
      <c r="O159" s="58"/>
      <c r="P159" s="58"/>
      <c r="Q159" s="58"/>
      <c r="R159" s="58"/>
      <c r="S159" s="58"/>
      <c r="T159" s="58"/>
      <c r="U159" s="58"/>
      <c r="V159" s="58"/>
      <c r="W159" s="58"/>
      <c r="X159" s="58"/>
    </row>
    <row r="160" spans="2:24" s="110" customFormat="1" ht="15" hidden="1" customHeight="1" x14ac:dyDescent="0.4">
      <c r="B160" s="58"/>
      <c r="C160" s="55"/>
      <c r="D160" s="113"/>
      <c r="E160" s="123"/>
      <c r="F160" s="57"/>
      <c r="G160" s="55"/>
      <c r="H160" s="55"/>
      <c r="I160" s="124"/>
      <c r="J160" s="57"/>
      <c r="K160" s="57"/>
      <c r="L160" s="125"/>
      <c r="M160" s="57"/>
      <c r="N160" s="55"/>
      <c r="O160" s="58"/>
      <c r="P160" s="58"/>
      <c r="Q160" s="58"/>
      <c r="R160" s="58"/>
      <c r="S160" s="58"/>
      <c r="T160" s="58"/>
      <c r="U160" s="58"/>
      <c r="V160" s="58"/>
      <c r="W160" s="58"/>
      <c r="X160" s="58"/>
    </row>
    <row r="161" spans="2:24" s="110" customFormat="1" ht="15" hidden="1" customHeight="1" x14ac:dyDescent="0.4">
      <c r="B161" s="58"/>
      <c r="C161" s="55"/>
      <c r="D161" s="113"/>
      <c r="E161" s="123"/>
      <c r="F161" s="57"/>
      <c r="G161" s="55"/>
      <c r="H161" s="55"/>
      <c r="I161" s="124"/>
      <c r="J161" s="57"/>
      <c r="K161" s="57"/>
      <c r="L161" s="125"/>
      <c r="M161" s="57"/>
      <c r="N161" s="55"/>
      <c r="O161" s="58"/>
      <c r="P161" s="58"/>
      <c r="Q161" s="58"/>
      <c r="R161" s="58"/>
      <c r="S161" s="58"/>
      <c r="T161" s="58"/>
      <c r="U161" s="58"/>
      <c r="V161" s="58"/>
      <c r="W161" s="58"/>
      <c r="X161" s="58"/>
    </row>
    <row r="162" spans="2:24" s="110" customFormat="1" ht="15" hidden="1" customHeight="1" x14ac:dyDescent="0.4">
      <c r="B162" s="58"/>
      <c r="C162" s="55"/>
      <c r="D162" s="113"/>
      <c r="E162" s="123"/>
      <c r="F162" s="57"/>
      <c r="G162" s="55"/>
      <c r="H162" s="55"/>
      <c r="I162" s="124"/>
      <c r="J162" s="57"/>
      <c r="K162" s="57"/>
      <c r="L162" s="125"/>
      <c r="M162" s="57"/>
      <c r="N162" s="55"/>
      <c r="O162" s="58"/>
      <c r="P162" s="58"/>
      <c r="Q162" s="58"/>
      <c r="R162" s="58"/>
      <c r="S162" s="58"/>
      <c r="T162" s="58"/>
      <c r="U162" s="58"/>
      <c r="V162" s="58"/>
      <c r="W162" s="58"/>
      <c r="X162" s="58"/>
    </row>
    <row r="163" spans="2:24" s="110" customFormat="1" ht="15" hidden="1" customHeight="1" x14ac:dyDescent="0.4">
      <c r="B163" s="58"/>
      <c r="C163" s="55"/>
      <c r="D163" s="113"/>
      <c r="E163" s="123"/>
      <c r="F163" s="57"/>
      <c r="G163" s="55"/>
      <c r="H163" s="55"/>
      <c r="I163" s="124"/>
      <c r="J163" s="57"/>
      <c r="K163" s="57"/>
      <c r="L163" s="125"/>
      <c r="M163" s="57"/>
      <c r="N163" s="55"/>
      <c r="O163" s="58"/>
      <c r="P163" s="58"/>
      <c r="Q163" s="58"/>
      <c r="R163" s="58"/>
      <c r="S163" s="58"/>
      <c r="T163" s="58"/>
      <c r="U163" s="58"/>
      <c r="V163" s="58"/>
      <c r="W163" s="58"/>
      <c r="X163" s="58"/>
    </row>
    <row r="164" spans="2:24" s="110" customFormat="1" ht="15" hidden="1" customHeight="1" x14ac:dyDescent="0.4">
      <c r="B164" s="58"/>
      <c r="C164" s="55"/>
      <c r="D164" s="113"/>
      <c r="E164" s="123"/>
      <c r="F164" s="57"/>
      <c r="G164" s="55"/>
      <c r="H164" s="55"/>
      <c r="I164" s="124"/>
      <c r="J164" s="57"/>
      <c r="K164" s="57"/>
      <c r="L164" s="125"/>
      <c r="M164" s="57"/>
      <c r="N164" s="55"/>
      <c r="O164" s="58"/>
      <c r="P164" s="58"/>
      <c r="Q164" s="58"/>
      <c r="R164" s="58"/>
      <c r="S164" s="58"/>
      <c r="T164" s="58"/>
      <c r="U164" s="58"/>
      <c r="V164" s="58"/>
      <c r="W164" s="58"/>
      <c r="X164" s="58"/>
    </row>
    <row r="165" spans="2:24" s="110" customFormat="1" ht="15" hidden="1" customHeight="1" x14ac:dyDescent="0.4">
      <c r="B165" s="58"/>
      <c r="C165" s="55"/>
      <c r="D165" s="113"/>
      <c r="E165" s="123"/>
      <c r="F165" s="57"/>
      <c r="G165" s="55"/>
      <c r="H165" s="55"/>
      <c r="I165" s="124"/>
      <c r="J165" s="57"/>
      <c r="K165" s="57"/>
      <c r="L165" s="125"/>
      <c r="M165" s="57"/>
      <c r="N165" s="55"/>
      <c r="O165" s="58"/>
      <c r="P165" s="58"/>
      <c r="Q165" s="58"/>
      <c r="R165" s="58"/>
      <c r="S165" s="58"/>
      <c r="T165" s="58"/>
      <c r="U165" s="58"/>
      <c r="V165" s="58"/>
      <c r="W165" s="58"/>
      <c r="X165" s="58"/>
    </row>
    <row r="166" spans="2:24" s="110" customFormat="1" ht="15" hidden="1" customHeight="1" x14ac:dyDescent="0.4">
      <c r="B166" s="58"/>
      <c r="C166" s="55"/>
      <c r="D166" s="113"/>
      <c r="E166" s="123"/>
      <c r="F166" s="57"/>
      <c r="G166" s="55"/>
      <c r="H166" s="55"/>
      <c r="I166" s="124"/>
      <c r="J166" s="57"/>
      <c r="K166" s="57"/>
      <c r="L166" s="125"/>
      <c r="M166" s="57"/>
      <c r="N166" s="55"/>
      <c r="O166" s="58"/>
      <c r="P166" s="58"/>
      <c r="Q166" s="58"/>
      <c r="R166" s="58"/>
      <c r="S166" s="58"/>
      <c r="T166" s="58"/>
      <c r="U166" s="58"/>
      <c r="V166" s="58"/>
      <c r="W166" s="58"/>
      <c r="X166" s="58"/>
    </row>
    <row r="167" spans="2:24" s="110" customFormat="1" ht="15" hidden="1" customHeight="1" x14ac:dyDescent="0.4">
      <c r="B167" s="58"/>
      <c r="C167" s="55"/>
      <c r="D167" s="113"/>
      <c r="E167" s="123"/>
      <c r="F167" s="57"/>
      <c r="G167" s="55"/>
      <c r="H167" s="55"/>
      <c r="I167" s="124"/>
      <c r="J167" s="57"/>
      <c r="K167" s="57"/>
      <c r="L167" s="125"/>
      <c r="M167" s="57"/>
      <c r="N167" s="55"/>
      <c r="O167" s="58"/>
      <c r="P167" s="58"/>
      <c r="Q167" s="58"/>
      <c r="R167" s="58"/>
      <c r="S167" s="58"/>
      <c r="T167" s="58"/>
      <c r="U167" s="58"/>
      <c r="V167" s="58"/>
      <c r="W167" s="58"/>
      <c r="X167" s="58"/>
    </row>
    <row r="168" spans="2:24" s="110" customFormat="1" ht="15" hidden="1" customHeight="1" x14ac:dyDescent="0.4">
      <c r="B168" s="58"/>
      <c r="C168" s="55"/>
      <c r="D168" s="113"/>
      <c r="E168" s="123"/>
      <c r="F168" s="57"/>
      <c r="G168" s="55"/>
      <c r="H168" s="55"/>
      <c r="I168" s="124"/>
      <c r="J168" s="57"/>
      <c r="K168" s="57"/>
      <c r="L168" s="125"/>
      <c r="M168" s="57"/>
      <c r="N168" s="55"/>
      <c r="O168" s="58"/>
      <c r="P168" s="58"/>
      <c r="Q168" s="58"/>
      <c r="R168" s="58"/>
      <c r="S168" s="58"/>
      <c r="T168" s="58"/>
      <c r="U168" s="58"/>
      <c r="V168" s="58"/>
      <c r="W168" s="58"/>
      <c r="X168" s="58"/>
    </row>
    <row r="169" spans="2:24" s="110" customFormat="1" ht="15" hidden="1" customHeight="1" x14ac:dyDescent="0.4">
      <c r="B169" s="58"/>
      <c r="C169" s="55"/>
      <c r="D169" s="113"/>
      <c r="E169" s="123"/>
      <c r="F169" s="57"/>
      <c r="G169" s="55"/>
      <c r="H169" s="55"/>
      <c r="I169" s="124"/>
      <c r="J169" s="57"/>
      <c r="K169" s="57"/>
      <c r="L169" s="125"/>
      <c r="M169" s="57"/>
      <c r="N169" s="55"/>
      <c r="O169" s="58"/>
      <c r="P169" s="58"/>
      <c r="Q169" s="58"/>
      <c r="R169" s="58"/>
      <c r="S169" s="58"/>
      <c r="T169" s="58"/>
      <c r="U169" s="58"/>
      <c r="V169" s="58"/>
      <c r="W169" s="58"/>
      <c r="X169" s="58"/>
    </row>
    <row r="170" spans="2:24" s="110" customFormat="1" ht="15" hidden="1" customHeight="1" x14ac:dyDescent="0.4">
      <c r="B170" s="58"/>
      <c r="C170" s="55"/>
      <c r="D170" s="113"/>
      <c r="E170" s="123"/>
      <c r="F170" s="57"/>
      <c r="G170" s="55"/>
      <c r="H170" s="55"/>
      <c r="I170" s="124"/>
      <c r="J170" s="57"/>
      <c r="K170" s="57"/>
      <c r="L170" s="125"/>
      <c r="M170" s="57"/>
      <c r="N170" s="55"/>
      <c r="O170" s="58"/>
      <c r="P170" s="58"/>
      <c r="Q170" s="58"/>
      <c r="R170" s="58"/>
      <c r="S170" s="58"/>
      <c r="T170" s="58"/>
      <c r="U170" s="58"/>
      <c r="V170" s="58"/>
      <c r="W170" s="58"/>
      <c r="X170" s="58"/>
    </row>
    <row r="171" spans="2:24" s="110" customFormat="1" ht="15" hidden="1" customHeight="1" x14ac:dyDescent="0.4">
      <c r="B171" s="58"/>
      <c r="C171" s="55"/>
      <c r="D171" s="113"/>
      <c r="E171" s="123"/>
      <c r="F171" s="57"/>
      <c r="G171" s="55"/>
      <c r="H171" s="55"/>
      <c r="I171" s="124"/>
      <c r="J171" s="57"/>
      <c r="K171" s="57"/>
      <c r="L171" s="125"/>
      <c r="M171" s="57"/>
      <c r="N171" s="55"/>
      <c r="O171" s="58"/>
      <c r="P171" s="58"/>
      <c r="Q171" s="58"/>
      <c r="R171" s="58"/>
      <c r="S171" s="58"/>
      <c r="T171" s="58"/>
      <c r="U171" s="58"/>
      <c r="V171" s="58"/>
      <c r="W171" s="58"/>
      <c r="X171" s="58"/>
    </row>
    <row r="172" spans="2:24" s="110" customFormat="1" ht="15" hidden="1" customHeight="1" x14ac:dyDescent="0.4">
      <c r="B172" s="58"/>
      <c r="C172" s="55"/>
      <c r="D172" s="113"/>
      <c r="E172" s="123"/>
      <c r="F172" s="57"/>
      <c r="G172" s="55"/>
      <c r="H172" s="55"/>
      <c r="I172" s="124"/>
      <c r="J172" s="57"/>
      <c r="K172" s="57"/>
      <c r="L172" s="125"/>
      <c r="M172" s="57"/>
      <c r="N172" s="55"/>
      <c r="O172" s="58"/>
      <c r="P172" s="58"/>
      <c r="Q172" s="58"/>
      <c r="R172" s="58"/>
      <c r="S172" s="58"/>
      <c r="T172" s="58"/>
      <c r="U172" s="58"/>
      <c r="V172" s="58"/>
      <c r="W172" s="58"/>
      <c r="X172" s="58"/>
    </row>
    <row r="173" spans="2:24" s="110" customFormat="1" ht="15" hidden="1" customHeight="1" x14ac:dyDescent="0.4">
      <c r="B173" s="58"/>
      <c r="C173" s="55"/>
      <c r="D173" s="113"/>
      <c r="E173" s="123"/>
      <c r="F173" s="57"/>
      <c r="G173" s="55"/>
      <c r="H173" s="55"/>
      <c r="I173" s="124"/>
      <c r="J173" s="57"/>
      <c r="K173" s="57"/>
      <c r="L173" s="125"/>
      <c r="M173" s="57"/>
      <c r="N173" s="55"/>
      <c r="O173" s="58"/>
      <c r="P173" s="58"/>
      <c r="Q173" s="58"/>
      <c r="R173" s="58"/>
      <c r="S173" s="58"/>
      <c r="T173" s="58"/>
      <c r="U173" s="58"/>
      <c r="V173" s="58"/>
      <c r="W173" s="58"/>
      <c r="X173" s="58"/>
    </row>
    <row r="174" spans="2:24" s="110" customFormat="1" ht="15" hidden="1" customHeight="1" x14ac:dyDescent="0.4">
      <c r="B174" s="58"/>
      <c r="C174" s="55"/>
      <c r="D174" s="113"/>
      <c r="E174" s="123"/>
      <c r="F174" s="57"/>
      <c r="G174" s="55"/>
      <c r="H174" s="55"/>
      <c r="I174" s="124"/>
      <c r="J174" s="57"/>
      <c r="K174" s="57"/>
      <c r="L174" s="125"/>
      <c r="M174" s="57"/>
      <c r="N174" s="55"/>
      <c r="O174" s="58"/>
      <c r="P174" s="58"/>
      <c r="Q174" s="58"/>
      <c r="R174" s="58"/>
      <c r="S174" s="58"/>
      <c r="T174" s="58"/>
      <c r="U174" s="58"/>
      <c r="V174" s="58"/>
      <c r="W174" s="58"/>
      <c r="X174" s="58"/>
    </row>
    <row r="175" spans="2:24" s="110" customFormat="1" ht="15" hidden="1" customHeight="1" x14ac:dyDescent="0.4">
      <c r="B175" s="58"/>
      <c r="C175" s="55"/>
      <c r="D175" s="113"/>
      <c r="E175" s="123"/>
      <c r="F175" s="57"/>
      <c r="G175" s="55"/>
      <c r="H175" s="55"/>
      <c r="I175" s="124"/>
      <c r="J175" s="57"/>
      <c r="K175" s="57"/>
      <c r="L175" s="125"/>
      <c r="M175" s="57"/>
      <c r="N175" s="55"/>
      <c r="O175" s="58"/>
      <c r="P175" s="58"/>
      <c r="Q175" s="58"/>
      <c r="R175" s="58"/>
      <c r="S175" s="58"/>
      <c r="T175" s="58"/>
      <c r="U175" s="58"/>
      <c r="V175" s="58"/>
      <c r="W175" s="58"/>
      <c r="X175" s="58"/>
    </row>
    <row r="176" spans="2:24" s="110" customFormat="1" ht="15" hidden="1" customHeight="1" x14ac:dyDescent="0.4">
      <c r="B176" s="58"/>
      <c r="C176" s="55"/>
      <c r="D176" s="113"/>
      <c r="E176" s="123"/>
      <c r="F176" s="57"/>
      <c r="G176" s="55"/>
      <c r="H176" s="55"/>
      <c r="I176" s="124"/>
      <c r="J176" s="57"/>
      <c r="K176" s="57"/>
      <c r="L176" s="125"/>
      <c r="M176" s="57"/>
      <c r="N176" s="55"/>
      <c r="O176" s="58"/>
      <c r="P176" s="58"/>
      <c r="Q176" s="58"/>
      <c r="R176" s="58"/>
      <c r="S176" s="58"/>
      <c r="T176" s="58"/>
      <c r="U176" s="58"/>
      <c r="V176" s="58"/>
      <c r="W176" s="58"/>
      <c r="X176" s="58"/>
    </row>
    <row r="177" spans="2:24" s="110" customFormat="1" ht="15" hidden="1" customHeight="1" x14ac:dyDescent="0.4">
      <c r="B177" s="58"/>
      <c r="C177" s="55"/>
      <c r="D177" s="113"/>
      <c r="E177" s="123"/>
      <c r="F177" s="57"/>
      <c r="G177" s="55"/>
      <c r="H177" s="55"/>
      <c r="I177" s="124"/>
      <c r="J177" s="57"/>
      <c r="K177" s="57"/>
      <c r="L177" s="125"/>
      <c r="M177" s="57"/>
      <c r="N177" s="55"/>
      <c r="O177" s="58"/>
      <c r="P177" s="58"/>
      <c r="Q177" s="58"/>
      <c r="R177" s="58"/>
      <c r="S177" s="58"/>
      <c r="T177" s="58"/>
      <c r="U177" s="58"/>
      <c r="V177" s="58"/>
      <c r="W177" s="58"/>
      <c r="X177" s="58"/>
    </row>
    <row r="178" spans="2:24" s="110" customFormat="1" ht="15" hidden="1" customHeight="1" x14ac:dyDescent="0.4">
      <c r="B178" s="58"/>
      <c r="C178" s="55"/>
      <c r="D178" s="113"/>
      <c r="E178" s="123"/>
      <c r="F178" s="57"/>
      <c r="G178" s="55"/>
      <c r="H178" s="55"/>
      <c r="I178" s="124"/>
      <c r="J178" s="57"/>
      <c r="K178" s="57"/>
      <c r="L178" s="125"/>
      <c r="M178" s="57"/>
      <c r="N178" s="55"/>
      <c r="O178" s="58"/>
      <c r="P178" s="58"/>
      <c r="Q178" s="58"/>
      <c r="R178" s="58"/>
      <c r="S178" s="58"/>
      <c r="T178" s="58"/>
      <c r="U178" s="58"/>
      <c r="V178" s="58"/>
      <c r="W178" s="58"/>
      <c r="X178" s="58"/>
    </row>
    <row r="179" spans="2:24" s="110" customFormat="1" ht="15" hidden="1" customHeight="1" x14ac:dyDescent="0.4">
      <c r="B179" s="58"/>
      <c r="C179" s="55"/>
      <c r="D179" s="113"/>
      <c r="E179" s="123"/>
      <c r="F179" s="57"/>
      <c r="G179" s="55"/>
      <c r="H179" s="55"/>
      <c r="I179" s="124"/>
      <c r="J179" s="57"/>
      <c r="K179" s="57"/>
      <c r="L179" s="125"/>
      <c r="M179" s="57"/>
      <c r="N179" s="55"/>
      <c r="O179" s="58"/>
      <c r="P179" s="58"/>
      <c r="Q179" s="58"/>
      <c r="R179" s="58"/>
      <c r="S179" s="58"/>
      <c r="T179" s="58"/>
      <c r="U179" s="58"/>
      <c r="V179" s="58"/>
      <c r="W179" s="58"/>
      <c r="X179" s="58"/>
    </row>
    <row r="180" spans="2:24" s="110" customFormat="1" ht="15" hidden="1" customHeight="1" x14ac:dyDescent="0.4">
      <c r="B180" s="58"/>
      <c r="C180" s="55"/>
      <c r="D180" s="113"/>
      <c r="E180" s="123"/>
      <c r="F180" s="57"/>
      <c r="G180" s="55"/>
      <c r="H180" s="55"/>
      <c r="I180" s="124"/>
      <c r="J180" s="57"/>
      <c r="K180" s="57"/>
      <c r="L180" s="125"/>
      <c r="M180" s="57"/>
      <c r="N180" s="55"/>
      <c r="O180" s="58"/>
      <c r="P180" s="58"/>
      <c r="Q180" s="58"/>
      <c r="R180" s="58"/>
      <c r="S180" s="58"/>
      <c r="T180" s="58"/>
      <c r="U180" s="58"/>
      <c r="V180" s="58"/>
      <c r="W180" s="58"/>
      <c r="X180" s="58"/>
    </row>
    <row r="181" spans="2:24" s="110" customFormat="1" ht="15" hidden="1" customHeight="1" x14ac:dyDescent="0.4">
      <c r="B181" s="58"/>
      <c r="C181" s="55"/>
      <c r="D181" s="113"/>
      <c r="E181" s="123"/>
      <c r="F181" s="57"/>
      <c r="G181" s="55"/>
      <c r="H181" s="55"/>
      <c r="I181" s="124"/>
      <c r="J181" s="57"/>
      <c r="K181" s="57"/>
      <c r="L181" s="125"/>
      <c r="M181" s="57"/>
      <c r="N181" s="55"/>
      <c r="O181" s="58"/>
      <c r="P181" s="58"/>
      <c r="Q181" s="58"/>
      <c r="R181" s="58"/>
      <c r="S181" s="58"/>
      <c r="T181" s="58"/>
      <c r="U181" s="58"/>
      <c r="V181" s="58"/>
      <c r="W181" s="58"/>
      <c r="X181" s="58"/>
    </row>
    <row r="182" spans="2:24" s="110" customFormat="1" ht="15" hidden="1" customHeight="1" x14ac:dyDescent="0.4">
      <c r="B182" s="58"/>
      <c r="C182" s="55"/>
      <c r="D182" s="113"/>
      <c r="E182" s="123"/>
      <c r="F182" s="57"/>
      <c r="G182" s="55"/>
      <c r="H182" s="55"/>
      <c r="I182" s="124"/>
      <c r="J182" s="57"/>
      <c r="K182" s="57"/>
      <c r="L182" s="125"/>
      <c r="M182" s="57"/>
      <c r="N182" s="55"/>
      <c r="O182" s="58"/>
      <c r="P182" s="58"/>
      <c r="Q182" s="58"/>
      <c r="R182" s="58"/>
      <c r="S182" s="58"/>
      <c r="T182" s="58"/>
      <c r="U182" s="58"/>
      <c r="V182" s="58"/>
      <c r="W182" s="58"/>
      <c r="X182" s="58"/>
    </row>
    <row r="183" spans="2:24" s="110" customFormat="1" ht="15" hidden="1" customHeight="1" x14ac:dyDescent="0.4">
      <c r="B183" s="58"/>
      <c r="C183" s="55"/>
      <c r="D183" s="113"/>
      <c r="E183" s="123"/>
      <c r="F183" s="57"/>
      <c r="G183" s="55"/>
      <c r="H183" s="55"/>
      <c r="I183" s="124"/>
      <c r="J183" s="57"/>
      <c r="K183" s="57"/>
      <c r="L183" s="125"/>
      <c r="M183" s="57"/>
      <c r="N183" s="55"/>
      <c r="O183" s="58"/>
      <c r="P183" s="58"/>
      <c r="Q183" s="58"/>
      <c r="R183" s="58"/>
      <c r="S183" s="58"/>
      <c r="T183" s="58"/>
      <c r="U183" s="58"/>
      <c r="V183" s="58"/>
      <c r="W183" s="58"/>
      <c r="X183" s="58"/>
    </row>
    <row r="184" spans="2:24" s="110" customFormat="1" ht="15" hidden="1" customHeight="1" x14ac:dyDescent="0.4">
      <c r="B184" s="58"/>
      <c r="C184" s="55"/>
      <c r="D184" s="113"/>
      <c r="E184" s="123"/>
      <c r="F184" s="57"/>
      <c r="G184" s="55"/>
      <c r="H184" s="55"/>
      <c r="I184" s="124"/>
      <c r="J184" s="57"/>
      <c r="K184" s="57"/>
      <c r="L184" s="125"/>
      <c r="M184" s="57"/>
      <c r="N184" s="55"/>
      <c r="O184" s="58"/>
      <c r="P184" s="58"/>
      <c r="Q184" s="58"/>
      <c r="R184" s="58"/>
      <c r="S184" s="58"/>
      <c r="T184" s="58"/>
      <c r="U184" s="58"/>
      <c r="V184" s="58"/>
      <c r="W184" s="58"/>
      <c r="X184" s="58"/>
    </row>
    <row r="185" spans="2:24" s="110" customFormat="1" ht="15" hidden="1" customHeight="1" x14ac:dyDescent="0.4">
      <c r="B185" s="58"/>
      <c r="C185" s="55"/>
      <c r="D185" s="113"/>
      <c r="E185" s="123"/>
      <c r="F185" s="57"/>
      <c r="G185" s="55"/>
      <c r="H185" s="55"/>
      <c r="I185" s="124"/>
      <c r="J185" s="57"/>
      <c r="K185" s="57"/>
      <c r="L185" s="125"/>
      <c r="M185" s="57"/>
      <c r="N185" s="55"/>
      <c r="O185" s="58"/>
      <c r="P185" s="58"/>
      <c r="Q185" s="58"/>
      <c r="R185" s="58"/>
      <c r="S185" s="58"/>
      <c r="T185" s="58"/>
      <c r="U185" s="58"/>
      <c r="V185" s="58"/>
      <c r="W185" s="58"/>
      <c r="X185" s="58"/>
    </row>
    <row r="186" spans="2:24" s="110" customFormat="1" ht="15" hidden="1" customHeight="1" x14ac:dyDescent="0.4">
      <c r="B186" s="58"/>
      <c r="C186" s="55"/>
      <c r="D186" s="113"/>
      <c r="E186" s="123"/>
      <c r="F186" s="57"/>
      <c r="G186" s="55"/>
      <c r="H186" s="55"/>
      <c r="I186" s="124"/>
      <c r="J186" s="57"/>
      <c r="K186" s="57"/>
      <c r="L186" s="125"/>
      <c r="M186" s="57"/>
      <c r="N186" s="55"/>
      <c r="O186" s="58"/>
      <c r="P186" s="58"/>
      <c r="Q186" s="58"/>
      <c r="R186" s="58"/>
      <c r="S186" s="58"/>
      <c r="T186" s="58"/>
      <c r="U186" s="58"/>
      <c r="V186" s="58"/>
      <c r="W186" s="58"/>
      <c r="X186" s="58"/>
    </row>
    <row r="187" spans="2:24" s="110" customFormat="1" ht="15" hidden="1" customHeight="1" x14ac:dyDescent="0.4">
      <c r="B187" s="58"/>
      <c r="C187" s="55"/>
      <c r="D187" s="113"/>
      <c r="E187" s="123"/>
      <c r="F187" s="57"/>
      <c r="G187" s="55"/>
      <c r="H187" s="55"/>
      <c r="I187" s="124"/>
      <c r="J187" s="57"/>
      <c r="K187" s="57"/>
      <c r="L187" s="125"/>
      <c r="M187" s="57"/>
      <c r="N187" s="55"/>
      <c r="O187" s="58"/>
      <c r="P187" s="58"/>
      <c r="Q187" s="58"/>
      <c r="R187" s="58"/>
      <c r="S187" s="58"/>
      <c r="T187" s="58"/>
      <c r="U187" s="58"/>
      <c r="V187" s="58"/>
      <c r="W187" s="58"/>
      <c r="X187" s="58"/>
    </row>
    <row r="188" spans="2:24" s="110" customFormat="1" ht="15" hidden="1" customHeight="1" x14ac:dyDescent="0.4">
      <c r="B188" s="58"/>
      <c r="C188" s="55"/>
      <c r="D188" s="113"/>
      <c r="E188" s="123"/>
      <c r="F188" s="57"/>
      <c r="G188" s="55"/>
      <c r="H188" s="55"/>
      <c r="I188" s="124"/>
      <c r="J188" s="57"/>
      <c r="K188" s="57"/>
      <c r="L188" s="125"/>
      <c r="M188" s="57"/>
      <c r="N188" s="55"/>
      <c r="O188" s="58"/>
      <c r="P188" s="58"/>
      <c r="Q188" s="58"/>
      <c r="R188" s="58"/>
      <c r="S188" s="58"/>
      <c r="T188" s="58"/>
      <c r="U188" s="58"/>
      <c r="V188" s="58"/>
      <c r="W188" s="58"/>
      <c r="X188" s="58"/>
    </row>
    <row r="189" spans="2:24" s="110" customFormat="1" ht="15" hidden="1" customHeight="1" x14ac:dyDescent="0.4">
      <c r="B189" s="58"/>
      <c r="C189" s="55"/>
      <c r="D189" s="113"/>
      <c r="E189" s="123"/>
      <c r="F189" s="57"/>
      <c r="G189" s="55"/>
      <c r="H189" s="55"/>
      <c r="I189" s="124"/>
      <c r="J189" s="57"/>
      <c r="K189" s="57"/>
      <c r="L189" s="125"/>
      <c r="M189" s="57"/>
      <c r="N189" s="55"/>
      <c r="O189" s="58"/>
      <c r="P189" s="58"/>
      <c r="Q189" s="58"/>
      <c r="R189" s="58"/>
      <c r="S189" s="58"/>
      <c r="T189" s="58"/>
      <c r="U189" s="58"/>
      <c r="V189" s="58"/>
      <c r="W189" s="58"/>
      <c r="X189" s="58"/>
    </row>
    <row r="190" spans="2:24" s="110" customFormat="1" ht="15" hidden="1" customHeight="1" x14ac:dyDescent="0.4">
      <c r="B190" s="58"/>
      <c r="C190" s="55"/>
      <c r="D190" s="113"/>
      <c r="E190" s="123"/>
      <c r="F190" s="57"/>
      <c r="G190" s="55"/>
      <c r="H190" s="55"/>
      <c r="I190" s="124"/>
      <c r="J190" s="57"/>
      <c r="K190" s="57"/>
      <c r="L190" s="125"/>
      <c r="M190" s="57"/>
      <c r="N190" s="55"/>
      <c r="O190" s="58"/>
      <c r="P190" s="58"/>
      <c r="Q190" s="58"/>
      <c r="R190" s="58"/>
      <c r="S190" s="58"/>
      <c r="T190" s="58"/>
      <c r="U190" s="58"/>
      <c r="V190" s="58"/>
      <c r="W190" s="58"/>
      <c r="X190" s="58"/>
    </row>
    <row r="191" spans="2:24" s="110" customFormat="1" ht="15" hidden="1" customHeight="1" x14ac:dyDescent="0.4">
      <c r="B191" s="58"/>
      <c r="C191" s="55"/>
      <c r="D191" s="113"/>
      <c r="E191" s="123"/>
      <c r="F191" s="57"/>
      <c r="G191" s="55"/>
      <c r="H191" s="55"/>
      <c r="I191" s="124"/>
      <c r="J191" s="57"/>
      <c r="K191" s="57"/>
      <c r="L191" s="125"/>
      <c r="M191" s="57"/>
      <c r="N191" s="55"/>
      <c r="O191" s="58"/>
      <c r="P191" s="58"/>
      <c r="Q191" s="58"/>
      <c r="R191" s="58"/>
      <c r="S191" s="58"/>
      <c r="T191" s="58"/>
      <c r="U191" s="58"/>
      <c r="V191" s="58"/>
      <c r="W191" s="58"/>
      <c r="X191" s="58"/>
    </row>
    <row r="192" spans="2:24" s="110" customFormat="1" ht="15" hidden="1" customHeight="1" x14ac:dyDescent="0.4">
      <c r="B192" s="58"/>
      <c r="C192" s="55"/>
      <c r="D192" s="113"/>
      <c r="E192" s="123"/>
      <c r="F192" s="57"/>
      <c r="G192" s="55"/>
      <c r="H192" s="55"/>
      <c r="I192" s="124"/>
      <c r="J192" s="57"/>
      <c r="K192" s="57"/>
      <c r="L192" s="125"/>
      <c r="M192" s="57"/>
      <c r="N192" s="55"/>
      <c r="O192" s="58"/>
      <c r="P192" s="58"/>
      <c r="Q192" s="58"/>
      <c r="R192" s="58"/>
      <c r="S192" s="58"/>
      <c r="T192" s="58"/>
      <c r="U192" s="58"/>
      <c r="V192" s="58"/>
      <c r="W192" s="58"/>
      <c r="X192" s="58"/>
    </row>
    <row r="193" spans="2:24" s="110" customFormat="1" ht="15" hidden="1" customHeight="1" x14ac:dyDescent="0.4">
      <c r="B193" s="58"/>
      <c r="C193" s="55"/>
      <c r="D193" s="113"/>
      <c r="E193" s="123"/>
      <c r="F193" s="57"/>
      <c r="G193" s="55"/>
      <c r="H193" s="55"/>
      <c r="I193" s="124"/>
      <c r="J193" s="57"/>
      <c r="K193" s="57"/>
      <c r="L193" s="125"/>
      <c r="M193" s="57"/>
      <c r="N193" s="55"/>
      <c r="O193" s="58"/>
      <c r="P193" s="58"/>
      <c r="Q193" s="58"/>
      <c r="R193" s="58"/>
      <c r="S193" s="58"/>
      <c r="T193" s="58"/>
      <c r="U193" s="58"/>
      <c r="V193" s="58"/>
      <c r="W193" s="58"/>
      <c r="X193" s="58"/>
    </row>
    <row r="194" spans="2:24" s="110" customFormat="1" ht="15" hidden="1" customHeight="1" x14ac:dyDescent="0.4">
      <c r="B194" s="58"/>
      <c r="C194" s="55"/>
      <c r="D194" s="113"/>
      <c r="E194" s="123"/>
      <c r="F194" s="57"/>
      <c r="G194" s="55"/>
      <c r="H194" s="55"/>
      <c r="I194" s="124"/>
      <c r="J194" s="57"/>
      <c r="K194" s="57"/>
      <c r="L194" s="125"/>
      <c r="M194" s="57"/>
      <c r="N194" s="55"/>
      <c r="O194" s="58"/>
      <c r="P194" s="58"/>
      <c r="Q194" s="58"/>
      <c r="R194" s="58"/>
      <c r="S194" s="58"/>
      <c r="T194" s="58"/>
      <c r="U194" s="58"/>
      <c r="V194" s="58"/>
      <c r="W194" s="58"/>
      <c r="X194" s="58"/>
    </row>
    <row r="195" spans="2:24" s="110" customFormat="1" ht="15" hidden="1" customHeight="1" x14ac:dyDescent="0.4">
      <c r="B195" s="58"/>
      <c r="C195" s="55"/>
      <c r="D195" s="113"/>
      <c r="E195" s="123"/>
      <c r="F195" s="57"/>
      <c r="G195" s="55"/>
      <c r="H195" s="55"/>
      <c r="I195" s="124"/>
      <c r="J195" s="57"/>
      <c r="K195" s="57"/>
      <c r="L195" s="125"/>
      <c r="M195" s="57"/>
      <c r="N195" s="55"/>
      <c r="O195" s="58"/>
      <c r="P195" s="58"/>
      <c r="Q195" s="58"/>
      <c r="R195" s="58"/>
      <c r="S195" s="58"/>
      <c r="T195" s="58"/>
      <c r="U195" s="58"/>
      <c r="V195" s="58"/>
      <c r="W195" s="58"/>
      <c r="X195" s="58"/>
    </row>
    <row r="196" spans="2:24" s="110" customFormat="1" ht="15" hidden="1" customHeight="1" x14ac:dyDescent="0.4">
      <c r="B196" s="58"/>
      <c r="C196" s="55"/>
      <c r="D196" s="113"/>
      <c r="E196" s="123"/>
      <c r="F196" s="57"/>
      <c r="G196" s="55"/>
      <c r="H196" s="55"/>
      <c r="I196" s="124"/>
      <c r="J196" s="57"/>
      <c r="K196" s="57"/>
      <c r="L196" s="125"/>
      <c r="M196" s="57"/>
      <c r="N196" s="55"/>
      <c r="O196" s="58"/>
      <c r="P196" s="58"/>
      <c r="Q196" s="58"/>
      <c r="R196" s="58"/>
      <c r="S196" s="58"/>
      <c r="T196" s="58"/>
      <c r="U196" s="58"/>
      <c r="V196" s="58"/>
      <c r="W196" s="58"/>
      <c r="X196" s="58"/>
    </row>
    <row r="197" spans="2:24" s="110" customFormat="1" ht="15" hidden="1" customHeight="1" x14ac:dyDescent="0.4">
      <c r="B197" s="58"/>
      <c r="C197" s="55"/>
      <c r="D197" s="113"/>
      <c r="E197" s="123"/>
      <c r="F197" s="57"/>
      <c r="G197" s="55"/>
      <c r="H197" s="55"/>
      <c r="I197" s="124"/>
      <c r="J197" s="57"/>
      <c r="K197" s="57"/>
      <c r="L197" s="125"/>
      <c r="M197" s="57"/>
      <c r="N197" s="55"/>
      <c r="O197" s="58"/>
      <c r="P197" s="58"/>
      <c r="Q197" s="58"/>
      <c r="R197" s="58"/>
      <c r="S197" s="58"/>
      <c r="T197" s="58"/>
      <c r="U197" s="58"/>
      <c r="V197" s="58"/>
      <c r="W197" s="58"/>
      <c r="X197" s="58"/>
    </row>
    <row r="198" spans="2:24" s="110" customFormat="1" ht="15" hidden="1" customHeight="1" x14ac:dyDescent="0.4">
      <c r="B198" s="58"/>
      <c r="C198" s="55"/>
      <c r="D198" s="113"/>
      <c r="E198" s="123"/>
      <c r="F198" s="57"/>
      <c r="G198" s="55"/>
      <c r="H198" s="55"/>
      <c r="I198" s="124"/>
      <c r="J198" s="57"/>
      <c r="K198" s="57"/>
      <c r="L198" s="125"/>
      <c r="M198" s="57"/>
      <c r="N198" s="55"/>
      <c r="O198" s="58"/>
      <c r="P198" s="58"/>
      <c r="Q198" s="58"/>
      <c r="R198" s="58"/>
      <c r="S198" s="58"/>
      <c r="T198" s="58"/>
      <c r="U198" s="58"/>
      <c r="V198" s="58"/>
      <c r="W198" s="58"/>
      <c r="X198" s="58"/>
    </row>
    <row r="199" spans="2:24" s="110" customFormat="1" ht="15" hidden="1" customHeight="1" x14ac:dyDescent="0.4">
      <c r="B199" s="58"/>
      <c r="C199" s="55"/>
      <c r="D199" s="113"/>
      <c r="E199" s="123"/>
      <c r="F199" s="57"/>
      <c r="G199" s="55"/>
      <c r="H199" s="55"/>
      <c r="I199" s="124"/>
      <c r="J199" s="57"/>
      <c r="K199" s="57"/>
      <c r="L199" s="125"/>
      <c r="M199" s="57"/>
      <c r="N199" s="55"/>
      <c r="O199" s="58"/>
      <c r="P199" s="58"/>
      <c r="Q199" s="58"/>
      <c r="R199" s="58"/>
      <c r="S199" s="58"/>
      <c r="T199" s="58"/>
      <c r="U199" s="58"/>
      <c r="V199" s="58"/>
      <c r="W199" s="58"/>
      <c r="X199" s="58"/>
    </row>
    <row r="200" spans="2:24" s="110" customFormat="1" ht="15" hidden="1" customHeight="1" x14ac:dyDescent="0.4">
      <c r="B200" s="58"/>
      <c r="C200" s="55"/>
      <c r="D200" s="113"/>
      <c r="E200" s="123"/>
      <c r="F200" s="57"/>
      <c r="G200" s="55"/>
      <c r="H200" s="55"/>
      <c r="I200" s="124"/>
      <c r="J200" s="57"/>
      <c r="K200" s="57"/>
      <c r="L200" s="125"/>
      <c r="M200" s="57"/>
      <c r="N200" s="55"/>
      <c r="O200" s="58"/>
      <c r="P200" s="58"/>
      <c r="Q200" s="58"/>
      <c r="R200" s="58"/>
      <c r="S200" s="58"/>
      <c r="T200" s="58"/>
      <c r="U200" s="58"/>
      <c r="V200" s="58"/>
      <c r="W200" s="58"/>
      <c r="X200" s="58"/>
    </row>
    <row r="201" spans="2:24" s="110" customFormat="1" ht="15" hidden="1" customHeight="1" x14ac:dyDescent="0.4">
      <c r="B201" s="58"/>
      <c r="C201" s="55"/>
      <c r="D201" s="113"/>
      <c r="E201" s="123"/>
      <c r="F201" s="57"/>
      <c r="G201" s="55"/>
      <c r="H201" s="55"/>
      <c r="I201" s="124"/>
      <c r="J201" s="57"/>
      <c r="K201" s="57"/>
      <c r="L201" s="125"/>
      <c r="M201" s="57"/>
      <c r="N201" s="55"/>
      <c r="O201" s="58"/>
      <c r="P201" s="58"/>
      <c r="Q201" s="58"/>
      <c r="R201" s="58"/>
      <c r="S201" s="58"/>
      <c r="T201" s="58"/>
      <c r="U201" s="58"/>
      <c r="V201" s="58"/>
      <c r="W201" s="58"/>
      <c r="X201" s="58"/>
    </row>
    <row r="202" spans="2:24" s="110" customFormat="1" ht="15" hidden="1" customHeight="1" x14ac:dyDescent="0.4">
      <c r="B202" s="58"/>
      <c r="C202" s="55"/>
      <c r="D202" s="113"/>
      <c r="E202" s="123"/>
      <c r="F202" s="57"/>
      <c r="G202" s="55"/>
      <c r="H202" s="55"/>
      <c r="I202" s="124"/>
      <c r="J202" s="57"/>
      <c r="K202" s="57"/>
      <c r="L202" s="125"/>
      <c r="M202" s="57"/>
      <c r="N202" s="55"/>
      <c r="O202" s="58"/>
      <c r="P202" s="58"/>
      <c r="Q202" s="58"/>
      <c r="R202" s="58"/>
      <c r="S202" s="58"/>
      <c r="T202" s="58"/>
      <c r="U202" s="58"/>
      <c r="V202" s="58"/>
      <c r="W202" s="58"/>
      <c r="X202" s="58"/>
    </row>
    <row r="203" spans="2:24" s="110" customFormat="1" ht="15" hidden="1" customHeight="1" x14ac:dyDescent="0.4">
      <c r="B203" s="58"/>
      <c r="C203" s="55"/>
      <c r="D203" s="113"/>
      <c r="E203" s="123"/>
      <c r="F203" s="57"/>
      <c r="G203" s="55"/>
      <c r="H203" s="55"/>
      <c r="I203" s="124"/>
      <c r="J203" s="57"/>
      <c r="K203" s="57"/>
      <c r="L203" s="125"/>
      <c r="M203" s="57"/>
      <c r="N203" s="55"/>
      <c r="O203" s="58"/>
      <c r="P203" s="58"/>
      <c r="Q203" s="58"/>
      <c r="R203" s="58"/>
      <c r="S203" s="58"/>
      <c r="T203" s="58"/>
      <c r="U203" s="58"/>
      <c r="V203" s="58"/>
      <c r="W203" s="58"/>
      <c r="X203" s="58"/>
    </row>
    <row r="204" spans="2:24" s="110" customFormat="1" ht="15" hidden="1" customHeight="1" x14ac:dyDescent="0.4">
      <c r="B204" s="58"/>
      <c r="C204" s="55"/>
      <c r="D204" s="113"/>
      <c r="E204" s="123"/>
      <c r="F204" s="57"/>
      <c r="G204" s="55"/>
      <c r="H204" s="55"/>
      <c r="I204" s="124"/>
      <c r="J204" s="57"/>
      <c r="K204" s="57"/>
      <c r="L204" s="125"/>
      <c r="M204" s="57"/>
      <c r="N204" s="55"/>
      <c r="O204" s="58"/>
      <c r="P204" s="58"/>
      <c r="Q204" s="58"/>
      <c r="R204" s="58"/>
      <c r="S204" s="58"/>
      <c r="T204" s="58"/>
      <c r="U204" s="58"/>
      <c r="V204" s="58"/>
      <c r="W204" s="58"/>
      <c r="X204" s="58"/>
    </row>
    <row r="205" spans="2:24" s="110" customFormat="1" ht="15" hidden="1" customHeight="1" x14ac:dyDescent="0.4">
      <c r="B205" s="58"/>
      <c r="C205" s="55"/>
      <c r="D205" s="113"/>
      <c r="E205" s="123"/>
      <c r="F205" s="57"/>
      <c r="G205" s="55"/>
      <c r="H205" s="55"/>
      <c r="I205" s="124"/>
      <c r="J205" s="57"/>
      <c r="K205" s="57"/>
      <c r="L205" s="125"/>
      <c r="M205" s="57"/>
      <c r="N205" s="55"/>
      <c r="O205" s="58"/>
      <c r="P205" s="58"/>
      <c r="Q205" s="58"/>
      <c r="R205" s="58"/>
      <c r="S205" s="58"/>
      <c r="T205" s="58"/>
      <c r="U205" s="58"/>
      <c r="V205" s="58"/>
      <c r="W205" s="58"/>
      <c r="X205" s="58"/>
    </row>
    <row r="206" spans="2:24" s="110" customFormat="1" ht="15" hidden="1" customHeight="1" x14ac:dyDescent="0.4">
      <c r="B206" s="58"/>
      <c r="C206" s="55"/>
      <c r="D206" s="113"/>
      <c r="E206" s="123"/>
      <c r="F206" s="57"/>
      <c r="G206" s="55"/>
      <c r="H206" s="55"/>
      <c r="I206" s="124"/>
      <c r="J206" s="57"/>
      <c r="K206" s="57"/>
      <c r="L206" s="125"/>
      <c r="M206" s="57"/>
      <c r="N206" s="55"/>
      <c r="O206" s="58"/>
      <c r="P206" s="58"/>
      <c r="Q206" s="58"/>
      <c r="R206" s="58"/>
      <c r="S206" s="58"/>
      <c r="T206" s="58"/>
      <c r="U206" s="58"/>
      <c r="V206" s="58"/>
      <c r="W206" s="58"/>
      <c r="X206" s="58"/>
    </row>
    <row r="207" spans="2:24" s="110" customFormat="1" ht="15" hidden="1" customHeight="1" x14ac:dyDescent="0.4">
      <c r="B207" s="58"/>
      <c r="C207" s="55"/>
      <c r="D207" s="113"/>
      <c r="E207" s="123"/>
      <c r="F207" s="57"/>
      <c r="G207" s="55"/>
      <c r="H207" s="55"/>
      <c r="I207" s="124"/>
      <c r="J207" s="57"/>
      <c r="K207" s="57"/>
      <c r="L207" s="125"/>
      <c r="M207" s="57"/>
      <c r="N207" s="55"/>
      <c r="O207" s="58"/>
      <c r="P207" s="58"/>
      <c r="Q207" s="58"/>
      <c r="R207" s="58"/>
      <c r="S207" s="58"/>
      <c r="T207" s="58"/>
      <c r="U207" s="58"/>
      <c r="V207" s="58"/>
      <c r="W207" s="58"/>
      <c r="X207" s="58"/>
    </row>
    <row r="208" spans="2:24" s="110" customFormat="1" ht="15" hidden="1" customHeight="1" x14ac:dyDescent="0.4">
      <c r="B208" s="58"/>
      <c r="C208" s="55"/>
      <c r="D208" s="113"/>
      <c r="E208" s="123"/>
      <c r="F208" s="57"/>
      <c r="G208" s="55"/>
      <c r="H208" s="55"/>
      <c r="I208" s="124"/>
      <c r="J208" s="57"/>
      <c r="K208" s="57"/>
      <c r="L208" s="125"/>
      <c r="M208" s="57"/>
      <c r="N208" s="55"/>
      <c r="O208" s="58"/>
      <c r="P208" s="58"/>
      <c r="Q208" s="58"/>
      <c r="R208" s="58"/>
      <c r="S208" s="58"/>
      <c r="T208" s="58"/>
      <c r="U208" s="58"/>
      <c r="V208" s="58"/>
      <c r="W208" s="58"/>
      <c r="X208" s="58"/>
    </row>
    <row r="209" spans="2:24" s="110" customFormat="1" ht="15" hidden="1" customHeight="1" x14ac:dyDescent="0.4">
      <c r="B209" s="58"/>
      <c r="C209" s="55"/>
      <c r="D209" s="113"/>
      <c r="E209" s="123"/>
      <c r="F209" s="57"/>
      <c r="G209" s="55"/>
      <c r="H209" s="55"/>
      <c r="I209" s="124"/>
      <c r="J209" s="57"/>
      <c r="K209" s="57"/>
      <c r="L209" s="125"/>
      <c r="M209" s="57"/>
      <c r="N209" s="55"/>
      <c r="O209" s="58"/>
      <c r="P209" s="58"/>
      <c r="Q209" s="58"/>
      <c r="R209" s="58"/>
      <c r="S209" s="58"/>
      <c r="T209" s="58"/>
      <c r="U209" s="58"/>
      <c r="V209" s="58"/>
      <c r="W209" s="58"/>
      <c r="X209" s="58"/>
    </row>
    <row r="210" spans="2:24" s="110" customFormat="1" ht="15" hidden="1" customHeight="1" x14ac:dyDescent="0.4">
      <c r="B210" s="58"/>
      <c r="C210" s="55"/>
      <c r="D210" s="113"/>
      <c r="E210" s="123"/>
      <c r="F210" s="57"/>
      <c r="G210" s="55"/>
      <c r="H210" s="55"/>
      <c r="I210" s="124"/>
      <c r="J210" s="57"/>
      <c r="K210" s="57"/>
      <c r="L210" s="125"/>
      <c r="M210" s="57"/>
      <c r="N210" s="55"/>
      <c r="O210" s="58"/>
      <c r="P210" s="58"/>
      <c r="Q210" s="58"/>
      <c r="R210" s="58"/>
      <c r="S210" s="58"/>
      <c r="T210" s="58"/>
      <c r="U210" s="58"/>
      <c r="V210" s="58"/>
      <c r="W210" s="58"/>
      <c r="X210" s="58"/>
    </row>
    <row r="211" spans="2:24" s="110" customFormat="1" ht="15" hidden="1" customHeight="1" x14ac:dyDescent="0.4">
      <c r="B211" s="58"/>
      <c r="C211" s="55"/>
      <c r="D211" s="113"/>
      <c r="E211" s="123"/>
      <c r="F211" s="57"/>
      <c r="G211" s="55"/>
      <c r="H211" s="55"/>
      <c r="I211" s="124"/>
      <c r="J211" s="57"/>
      <c r="K211" s="57"/>
      <c r="L211" s="125"/>
      <c r="M211" s="57"/>
      <c r="N211" s="55"/>
      <c r="O211" s="58"/>
      <c r="P211" s="58"/>
      <c r="Q211" s="58"/>
      <c r="R211" s="58"/>
      <c r="S211" s="58"/>
      <c r="T211" s="58"/>
      <c r="U211" s="58"/>
      <c r="V211" s="58"/>
      <c r="W211" s="58"/>
      <c r="X211" s="58"/>
    </row>
    <row r="212" spans="2:24" s="110" customFormat="1" ht="15" hidden="1" customHeight="1" x14ac:dyDescent="0.4">
      <c r="B212" s="58"/>
      <c r="C212" s="55"/>
      <c r="D212" s="113"/>
      <c r="E212" s="123"/>
      <c r="F212" s="57"/>
      <c r="G212" s="55"/>
      <c r="H212" s="55"/>
      <c r="I212" s="124"/>
      <c r="J212" s="57"/>
      <c r="K212" s="57"/>
      <c r="L212" s="125"/>
      <c r="M212" s="57"/>
      <c r="N212" s="55"/>
      <c r="O212" s="58"/>
      <c r="P212" s="58"/>
      <c r="Q212" s="58"/>
      <c r="R212" s="58"/>
      <c r="S212" s="58"/>
      <c r="T212" s="58"/>
      <c r="U212" s="58"/>
      <c r="V212" s="58"/>
      <c r="W212" s="58"/>
      <c r="X212" s="58"/>
    </row>
    <row r="213" spans="2:24" s="110" customFormat="1" ht="15" hidden="1" customHeight="1" x14ac:dyDescent="0.4">
      <c r="B213" s="58"/>
      <c r="C213" s="55"/>
      <c r="D213" s="113"/>
      <c r="E213" s="123"/>
      <c r="F213" s="57"/>
      <c r="G213" s="55"/>
      <c r="H213" s="55"/>
      <c r="I213" s="124"/>
      <c r="J213" s="57"/>
      <c r="K213" s="57"/>
      <c r="L213" s="125"/>
      <c r="M213" s="57"/>
      <c r="N213" s="55"/>
      <c r="O213" s="58"/>
      <c r="P213" s="58"/>
      <c r="Q213" s="58"/>
      <c r="R213" s="58"/>
      <c r="S213" s="58"/>
      <c r="T213" s="58"/>
      <c r="U213" s="58"/>
      <c r="V213" s="58"/>
      <c r="W213" s="58"/>
      <c r="X213" s="58"/>
    </row>
    <row r="214" spans="2:24" s="110" customFormat="1" ht="15" hidden="1" customHeight="1" x14ac:dyDescent="0.4">
      <c r="B214" s="58"/>
      <c r="C214" s="55"/>
      <c r="D214" s="113"/>
      <c r="E214" s="123"/>
      <c r="F214" s="57"/>
      <c r="G214" s="55"/>
      <c r="H214" s="55"/>
      <c r="I214" s="124"/>
      <c r="J214" s="57"/>
      <c r="K214" s="57"/>
      <c r="L214" s="125"/>
      <c r="M214" s="57"/>
      <c r="N214" s="55"/>
      <c r="O214" s="58"/>
      <c r="P214" s="58"/>
      <c r="Q214" s="58"/>
      <c r="R214" s="58"/>
      <c r="S214" s="58"/>
      <c r="T214" s="58"/>
      <c r="U214" s="58"/>
      <c r="V214" s="58"/>
      <c r="W214" s="58"/>
      <c r="X214" s="58"/>
    </row>
    <row r="215" spans="2:24" s="110" customFormat="1" ht="15" hidden="1" customHeight="1" x14ac:dyDescent="0.4">
      <c r="B215" s="58"/>
      <c r="C215" s="55"/>
      <c r="D215" s="113"/>
      <c r="E215" s="123"/>
      <c r="F215" s="57"/>
      <c r="G215" s="55"/>
      <c r="H215" s="55"/>
      <c r="I215" s="124"/>
      <c r="J215" s="57"/>
      <c r="K215" s="57"/>
      <c r="L215" s="125"/>
      <c r="M215" s="57"/>
      <c r="N215" s="55"/>
      <c r="O215" s="58"/>
      <c r="P215" s="58"/>
      <c r="Q215" s="58"/>
      <c r="R215" s="58"/>
      <c r="S215" s="58"/>
      <c r="T215" s="58"/>
      <c r="U215" s="58"/>
      <c r="V215" s="58"/>
      <c r="W215" s="58"/>
      <c r="X215" s="58"/>
    </row>
    <row r="216" spans="2:24" s="110" customFormat="1" ht="15" hidden="1" customHeight="1" x14ac:dyDescent="0.4">
      <c r="B216" s="58"/>
      <c r="C216" s="55"/>
      <c r="D216" s="113"/>
      <c r="E216" s="123"/>
      <c r="F216" s="57"/>
      <c r="G216" s="55"/>
      <c r="H216" s="55"/>
      <c r="I216" s="124"/>
      <c r="J216" s="57"/>
      <c r="K216" s="57"/>
      <c r="L216" s="125"/>
      <c r="M216" s="57"/>
      <c r="N216" s="55"/>
      <c r="O216" s="58"/>
      <c r="P216" s="58"/>
      <c r="Q216" s="58"/>
      <c r="R216" s="58"/>
      <c r="S216" s="58"/>
      <c r="T216" s="58"/>
      <c r="U216" s="58"/>
      <c r="V216" s="58"/>
      <c r="W216" s="58"/>
      <c r="X216" s="58"/>
    </row>
    <row r="217" spans="2:24" s="110" customFormat="1" ht="15" hidden="1" customHeight="1" x14ac:dyDescent="0.4">
      <c r="B217" s="58"/>
      <c r="C217" s="55"/>
      <c r="D217" s="113"/>
      <c r="E217" s="123"/>
      <c r="F217" s="57"/>
      <c r="G217" s="55"/>
      <c r="H217" s="55"/>
      <c r="I217" s="124"/>
      <c r="J217" s="57"/>
      <c r="K217" s="57"/>
      <c r="L217" s="125"/>
      <c r="M217" s="57"/>
      <c r="N217" s="55"/>
      <c r="O217" s="58"/>
      <c r="P217" s="58"/>
      <c r="Q217" s="58"/>
      <c r="R217" s="58"/>
      <c r="S217" s="58"/>
      <c r="T217" s="58"/>
      <c r="U217" s="58"/>
      <c r="V217" s="58"/>
      <c r="W217" s="58"/>
      <c r="X217" s="58"/>
    </row>
    <row r="218" spans="2:24" s="110" customFormat="1" ht="15" hidden="1" customHeight="1" x14ac:dyDescent="0.4">
      <c r="B218" s="58"/>
      <c r="C218" s="55"/>
      <c r="D218" s="113"/>
      <c r="E218" s="123"/>
      <c r="F218" s="57"/>
      <c r="G218" s="55"/>
      <c r="H218" s="55"/>
      <c r="I218" s="124"/>
      <c r="J218" s="57"/>
      <c r="K218" s="57"/>
      <c r="L218" s="125"/>
      <c r="M218" s="57"/>
      <c r="N218" s="55"/>
      <c r="O218" s="58"/>
      <c r="P218" s="58"/>
      <c r="Q218" s="58"/>
      <c r="R218" s="58"/>
      <c r="S218" s="58"/>
      <c r="T218" s="58"/>
      <c r="U218" s="58"/>
      <c r="V218" s="58"/>
      <c r="W218" s="58"/>
      <c r="X218" s="58"/>
    </row>
    <row r="219" spans="2:24" s="110" customFormat="1" ht="15" hidden="1" customHeight="1" x14ac:dyDescent="0.4">
      <c r="B219" s="58"/>
      <c r="C219" s="55"/>
      <c r="D219" s="113"/>
      <c r="E219" s="123"/>
      <c r="F219" s="57"/>
      <c r="G219" s="55"/>
      <c r="H219" s="55"/>
      <c r="I219" s="124"/>
      <c r="J219" s="57"/>
      <c r="K219" s="57"/>
      <c r="L219" s="125"/>
      <c r="M219" s="57"/>
      <c r="N219" s="55"/>
      <c r="O219" s="58"/>
      <c r="P219" s="58"/>
      <c r="Q219" s="58"/>
      <c r="R219" s="58"/>
      <c r="S219" s="58"/>
      <c r="T219" s="58"/>
      <c r="U219" s="58"/>
      <c r="V219" s="58"/>
      <c r="W219" s="58"/>
      <c r="X219" s="58"/>
    </row>
    <row r="220" spans="2:24" s="110" customFormat="1" ht="15" hidden="1" customHeight="1" x14ac:dyDescent="0.4">
      <c r="B220" s="58"/>
      <c r="C220" s="55"/>
      <c r="D220" s="113"/>
      <c r="E220" s="123"/>
      <c r="F220" s="57"/>
      <c r="G220" s="55"/>
      <c r="H220" s="55"/>
      <c r="I220" s="124"/>
      <c r="J220" s="57"/>
      <c r="K220" s="57"/>
      <c r="L220" s="125"/>
      <c r="M220" s="57"/>
      <c r="N220" s="55"/>
      <c r="O220" s="58"/>
      <c r="P220" s="58"/>
      <c r="Q220" s="58"/>
      <c r="R220" s="58"/>
      <c r="S220" s="58"/>
      <c r="T220" s="58"/>
      <c r="U220" s="58"/>
      <c r="V220" s="58"/>
      <c r="W220" s="58"/>
      <c r="X220" s="58"/>
    </row>
    <row r="221" spans="2:24" s="110" customFormat="1" ht="15" hidden="1" customHeight="1" x14ac:dyDescent="0.4">
      <c r="B221" s="58"/>
      <c r="C221" s="55"/>
      <c r="D221" s="113"/>
      <c r="E221" s="123"/>
      <c r="F221" s="57"/>
      <c r="G221" s="55"/>
      <c r="H221" s="55"/>
      <c r="I221" s="124"/>
      <c r="J221" s="57"/>
      <c r="K221" s="57"/>
      <c r="L221" s="125"/>
      <c r="M221" s="57"/>
      <c r="N221" s="55"/>
      <c r="O221" s="58"/>
      <c r="P221" s="58"/>
      <c r="Q221" s="58"/>
      <c r="R221" s="58"/>
      <c r="S221" s="58"/>
      <c r="T221" s="58"/>
      <c r="U221" s="58"/>
      <c r="V221" s="58"/>
      <c r="W221" s="58"/>
      <c r="X221" s="58"/>
    </row>
    <row r="222" spans="2:24" s="110" customFormat="1" ht="15" hidden="1" customHeight="1" x14ac:dyDescent="0.4">
      <c r="B222" s="58"/>
      <c r="C222" s="55"/>
      <c r="D222" s="113"/>
      <c r="E222" s="123"/>
      <c r="F222" s="57"/>
      <c r="G222" s="55"/>
      <c r="H222" s="55"/>
      <c r="I222" s="124"/>
      <c r="J222" s="57"/>
      <c r="K222" s="57"/>
      <c r="L222" s="125"/>
      <c r="M222" s="57"/>
      <c r="N222" s="55"/>
      <c r="O222" s="58"/>
      <c r="P222" s="58"/>
      <c r="Q222" s="58"/>
      <c r="R222" s="58"/>
      <c r="S222" s="58"/>
      <c r="T222" s="58"/>
      <c r="U222" s="58"/>
      <c r="V222" s="58"/>
      <c r="W222" s="58"/>
      <c r="X222" s="58"/>
    </row>
    <row r="223" spans="2:24" s="110" customFormat="1" ht="15" hidden="1" customHeight="1" x14ac:dyDescent="0.4">
      <c r="B223" s="58"/>
      <c r="C223" s="55"/>
      <c r="D223" s="113"/>
      <c r="E223" s="123"/>
      <c r="F223" s="57"/>
      <c r="G223" s="55"/>
      <c r="H223" s="55"/>
      <c r="I223" s="124"/>
      <c r="J223" s="57"/>
      <c r="K223" s="57"/>
      <c r="L223" s="125"/>
      <c r="M223" s="57"/>
      <c r="N223" s="55"/>
      <c r="O223" s="58"/>
      <c r="P223" s="58"/>
      <c r="Q223" s="58"/>
      <c r="R223" s="58"/>
      <c r="S223" s="58"/>
      <c r="T223" s="58"/>
      <c r="U223" s="58"/>
      <c r="V223" s="58"/>
      <c r="W223" s="58"/>
      <c r="X223" s="58"/>
    </row>
    <row r="224" spans="2:24" s="110" customFormat="1" ht="15" hidden="1" customHeight="1" x14ac:dyDescent="0.4">
      <c r="B224" s="58"/>
      <c r="C224" s="55"/>
      <c r="D224" s="113"/>
      <c r="E224" s="123"/>
      <c r="F224" s="57"/>
      <c r="G224" s="55"/>
      <c r="H224" s="55"/>
      <c r="I224" s="124"/>
      <c r="J224" s="57"/>
      <c r="K224" s="57"/>
      <c r="L224" s="125"/>
      <c r="M224" s="57"/>
      <c r="N224" s="55"/>
      <c r="O224" s="58"/>
      <c r="P224" s="58"/>
      <c r="Q224" s="58"/>
      <c r="R224" s="58"/>
      <c r="S224" s="58"/>
      <c r="T224" s="58"/>
      <c r="U224" s="58"/>
      <c r="V224" s="58"/>
      <c r="W224" s="58"/>
      <c r="X224" s="58"/>
    </row>
    <row r="225" spans="2:24" s="110" customFormat="1" ht="15" hidden="1" customHeight="1" x14ac:dyDescent="0.4">
      <c r="B225" s="58"/>
      <c r="C225" s="55"/>
      <c r="D225" s="113"/>
      <c r="E225" s="123"/>
      <c r="F225" s="57"/>
      <c r="G225" s="55"/>
      <c r="H225" s="55"/>
      <c r="I225" s="124"/>
      <c r="J225" s="57"/>
      <c r="K225" s="57"/>
      <c r="L225" s="125"/>
      <c r="M225" s="57"/>
      <c r="N225" s="55"/>
      <c r="O225" s="58"/>
      <c r="P225" s="58"/>
      <c r="Q225" s="58"/>
      <c r="R225" s="58"/>
      <c r="S225" s="58"/>
      <c r="T225" s="58"/>
      <c r="U225" s="58"/>
      <c r="V225" s="58"/>
      <c r="W225" s="58"/>
      <c r="X225" s="58"/>
    </row>
    <row r="226" spans="2:24" s="110" customFormat="1" ht="15" hidden="1" customHeight="1" x14ac:dyDescent="0.4">
      <c r="B226" s="58"/>
      <c r="C226" s="55"/>
      <c r="D226" s="113"/>
      <c r="E226" s="123"/>
      <c r="F226" s="57"/>
      <c r="G226" s="55"/>
      <c r="H226" s="55"/>
      <c r="I226" s="124"/>
      <c r="J226" s="57"/>
      <c r="K226" s="57"/>
      <c r="L226" s="125"/>
      <c r="M226" s="57"/>
      <c r="N226" s="55"/>
      <c r="O226" s="58"/>
      <c r="P226" s="58"/>
      <c r="Q226" s="58"/>
      <c r="R226" s="58"/>
      <c r="S226" s="58"/>
      <c r="T226" s="58"/>
      <c r="U226" s="58"/>
      <c r="V226" s="58"/>
      <c r="W226" s="58"/>
      <c r="X226" s="58"/>
    </row>
    <row r="227" spans="2:24" s="110" customFormat="1" ht="15" hidden="1" customHeight="1" x14ac:dyDescent="0.4">
      <c r="B227" s="58"/>
      <c r="C227" s="55"/>
      <c r="D227" s="113"/>
      <c r="E227" s="123"/>
      <c r="F227" s="57"/>
      <c r="G227" s="55"/>
      <c r="H227" s="55"/>
      <c r="I227" s="124"/>
      <c r="J227" s="57"/>
      <c r="K227" s="57"/>
      <c r="L227" s="125"/>
      <c r="M227" s="57"/>
      <c r="N227" s="55"/>
      <c r="O227" s="58"/>
      <c r="P227" s="58"/>
      <c r="Q227" s="58"/>
      <c r="R227" s="58"/>
      <c r="S227" s="58"/>
      <c r="T227" s="58"/>
      <c r="U227" s="58"/>
      <c r="V227" s="58"/>
      <c r="W227" s="58"/>
      <c r="X227" s="58"/>
    </row>
    <row r="228" spans="2:24" s="110" customFormat="1" ht="15" hidden="1" customHeight="1" x14ac:dyDescent="0.4">
      <c r="B228" s="58"/>
      <c r="C228" s="55"/>
      <c r="D228" s="113"/>
      <c r="E228" s="123"/>
      <c r="F228" s="57"/>
      <c r="G228" s="55"/>
      <c r="H228" s="55"/>
      <c r="I228" s="124"/>
      <c r="J228" s="57"/>
      <c r="K228" s="57"/>
      <c r="L228" s="125"/>
      <c r="M228" s="57"/>
      <c r="N228" s="55"/>
      <c r="O228" s="58"/>
      <c r="P228" s="58"/>
      <c r="Q228" s="58"/>
      <c r="R228" s="58"/>
      <c r="S228" s="58"/>
      <c r="T228" s="58"/>
      <c r="U228" s="58"/>
      <c r="V228" s="58"/>
      <c r="W228" s="58"/>
      <c r="X228" s="58"/>
    </row>
    <row r="229" spans="2:24" s="110" customFormat="1" ht="15" hidden="1" customHeight="1" x14ac:dyDescent="0.4">
      <c r="B229" s="58"/>
      <c r="C229" s="55"/>
      <c r="D229" s="113"/>
      <c r="E229" s="123"/>
      <c r="F229" s="57"/>
      <c r="G229" s="55"/>
      <c r="H229" s="55"/>
      <c r="I229" s="124"/>
      <c r="J229" s="57"/>
      <c r="K229" s="57"/>
      <c r="L229" s="125"/>
      <c r="M229" s="57"/>
      <c r="N229" s="55"/>
      <c r="O229" s="58"/>
      <c r="P229" s="58"/>
      <c r="Q229" s="58"/>
      <c r="R229" s="58"/>
      <c r="S229" s="58"/>
      <c r="T229" s="58"/>
      <c r="U229" s="58"/>
      <c r="V229" s="58"/>
      <c r="W229" s="58"/>
      <c r="X229" s="58"/>
    </row>
    <row r="230" spans="2:24" s="110" customFormat="1" ht="15" hidden="1" customHeight="1" x14ac:dyDescent="0.4">
      <c r="B230" s="58"/>
      <c r="C230" s="55"/>
      <c r="D230" s="113"/>
      <c r="E230" s="123"/>
      <c r="F230" s="57"/>
      <c r="G230" s="55"/>
      <c r="H230" s="55"/>
      <c r="I230" s="124"/>
      <c r="J230" s="57"/>
      <c r="K230" s="57"/>
      <c r="L230" s="125"/>
      <c r="M230" s="57"/>
      <c r="N230" s="55"/>
      <c r="O230" s="58"/>
      <c r="P230" s="58"/>
      <c r="Q230" s="58"/>
      <c r="R230" s="58"/>
      <c r="S230" s="58"/>
      <c r="T230" s="58"/>
      <c r="U230" s="58"/>
      <c r="V230" s="58"/>
      <c r="W230" s="58"/>
      <c r="X230" s="58"/>
    </row>
    <row r="231" spans="2:24" s="110" customFormat="1" ht="15" hidden="1" customHeight="1" x14ac:dyDescent="0.4">
      <c r="B231" s="58"/>
      <c r="C231" s="55"/>
      <c r="D231" s="113"/>
      <c r="E231" s="123"/>
      <c r="F231" s="57"/>
      <c r="G231" s="55"/>
      <c r="H231" s="55"/>
      <c r="I231" s="124"/>
      <c r="J231" s="57"/>
      <c r="K231" s="57"/>
      <c r="L231" s="125"/>
      <c r="M231" s="57"/>
      <c r="N231" s="55"/>
      <c r="O231" s="58"/>
      <c r="P231" s="58"/>
      <c r="Q231" s="58"/>
      <c r="R231" s="58"/>
      <c r="S231" s="58"/>
      <c r="T231" s="58"/>
      <c r="U231" s="58"/>
      <c r="V231" s="58"/>
      <c r="W231" s="58"/>
      <c r="X231" s="58"/>
    </row>
    <row r="232" spans="2:24" s="110" customFormat="1" ht="15" hidden="1" customHeight="1" x14ac:dyDescent="0.4">
      <c r="B232" s="58"/>
      <c r="C232" s="55"/>
      <c r="D232" s="113"/>
      <c r="E232" s="123"/>
      <c r="F232" s="57"/>
      <c r="G232" s="55"/>
      <c r="H232" s="55"/>
      <c r="I232" s="124"/>
      <c r="J232" s="57"/>
      <c r="K232" s="57"/>
      <c r="L232" s="125"/>
      <c r="M232" s="57"/>
      <c r="N232" s="55"/>
      <c r="O232" s="58"/>
      <c r="P232" s="58"/>
      <c r="Q232" s="58"/>
      <c r="R232" s="58"/>
      <c r="S232" s="58"/>
      <c r="T232" s="58"/>
      <c r="U232" s="58"/>
      <c r="V232" s="58"/>
      <c r="W232" s="58"/>
      <c r="X232" s="58"/>
    </row>
    <row r="233" spans="2:24" s="110" customFormat="1" ht="15" hidden="1" customHeight="1" x14ac:dyDescent="0.4">
      <c r="B233" s="58"/>
      <c r="C233" s="55"/>
      <c r="D233" s="113"/>
      <c r="E233" s="123"/>
      <c r="F233" s="57"/>
      <c r="G233" s="55"/>
      <c r="H233" s="55"/>
      <c r="I233" s="124"/>
      <c r="J233" s="57"/>
      <c r="K233" s="57"/>
      <c r="L233" s="125"/>
      <c r="M233" s="57"/>
      <c r="N233" s="55"/>
      <c r="O233" s="58"/>
      <c r="P233" s="58"/>
      <c r="Q233" s="58"/>
      <c r="R233" s="58"/>
      <c r="S233" s="58"/>
      <c r="T233" s="58"/>
      <c r="U233" s="58"/>
      <c r="V233" s="58"/>
      <c r="W233" s="58"/>
      <c r="X233" s="58"/>
    </row>
    <row r="234" spans="2:24" s="110" customFormat="1" ht="15" hidden="1" customHeight="1" x14ac:dyDescent="0.4">
      <c r="B234" s="58"/>
      <c r="C234" s="55"/>
      <c r="D234" s="113"/>
      <c r="E234" s="123"/>
      <c r="F234" s="57"/>
      <c r="G234" s="55"/>
      <c r="H234" s="55"/>
      <c r="I234" s="124"/>
      <c r="J234" s="57"/>
      <c r="K234" s="57"/>
      <c r="L234" s="125"/>
      <c r="M234" s="57"/>
      <c r="N234" s="55"/>
      <c r="O234" s="58"/>
      <c r="P234" s="58"/>
      <c r="Q234" s="58"/>
      <c r="R234" s="58"/>
      <c r="S234" s="58"/>
      <c r="T234" s="58"/>
      <c r="U234" s="58"/>
      <c r="V234" s="58"/>
      <c r="W234" s="58"/>
      <c r="X234" s="58"/>
    </row>
    <row r="235" spans="2:24" s="110" customFormat="1" ht="15" hidden="1" customHeight="1" x14ac:dyDescent="0.4">
      <c r="B235" s="58"/>
      <c r="C235" s="55"/>
      <c r="D235" s="113"/>
      <c r="E235" s="123"/>
      <c r="F235" s="57"/>
      <c r="G235" s="55"/>
      <c r="H235" s="55"/>
      <c r="I235" s="124"/>
      <c r="J235" s="57"/>
      <c r="K235" s="57"/>
      <c r="L235" s="125"/>
      <c r="M235" s="57"/>
      <c r="N235" s="55"/>
      <c r="O235" s="58"/>
      <c r="P235" s="58"/>
      <c r="Q235" s="58"/>
      <c r="R235" s="58"/>
      <c r="S235" s="58"/>
      <c r="T235" s="58"/>
      <c r="U235" s="58"/>
      <c r="V235" s="58"/>
      <c r="W235" s="58"/>
      <c r="X235" s="58"/>
    </row>
    <row r="236" spans="2:24" s="110" customFormat="1" ht="15" hidden="1" customHeight="1" x14ac:dyDescent="0.4">
      <c r="B236" s="58"/>
      <c r="C236" s="55"/>
      <c r="D236" s="113"/>
      <c r="E236" s="123"/>
      <c r="F236" s="57"/>
      <c r="G236" s="55"/>
      <c r="H236" s="55"/>
      <c r="I236" s="124"/>
      <c r="J236" s="57"/>
      <c r="K236" s="57"/>
      <c r="L236" s="125"/>
      <c r="M236" s="57"/>
      <c r="N236" s="55"/>
      <c r="O236" s="58"/>
      <c r="P236" s="58"/>
      <c r="Q236" s="58"/>
      <c r="R236" s="58"/>
      <c r="S236" s="58"/>
      <c r="T236" s="58"/>
      <c r="U236" s="58"/>
      <c r="V236" s="58"/>
      <c r="W236" s="58"/>
      <c r="X236" s="58"/>
    </row>
    <row r="237" spans="2:24" s="110" customFormat="1" ht="15" hidden="1" customHeight="1" x14ac:dyDescent="0.4">
      <c r="B237" s="58"/>
      <c r="C237" s="55"/>
      <c r="D237" s="113"/>
      <c r="E237" s="123"/>
      <c r="F237" s="57"/>
      <c r="G237" s="55"/>
      <c r="H237" s="55"/>
      <c r="I237" s="124"/>
      <c r="J237" s="57"/>
      <c r="K237" s="57"/>
      <c r="L237" s="125"/>
      <c r="M237" s="57"/>
      <c r="N237" s="55"/>
      <c r="O237" s="58"/>
      <c r="P237" s="58"/>
      <c r="Q237" s="58"/>
      <c r="R237" s="58"/>
      <c r="S237" s="58"/>
      <c r="T237" s="58"/>
      <c r="U237" s="58"/>
      <c r="V237" s="58"/>
      <c r="W237" s="58"/>
      <c r="X237" s="58"/>
    </row>
    <row r="238" spans="2:24" s="110" customFormat="1" ht="15" hidden="1" customHeight="1" x14ac:dyDescent="0.4">
      <c r="B238" s="58"/>
      <c r="C238" s="55"/>
      <c r="D238" s="113"/>
      <c r="E238" s="123"/>
      <c r="F238" s="57"/>
      <c r="G238" s="55"/>
      <c r="H238" s="55"/>
      <c r="I238" s="124"/>
      <c r="J238" s="57"/>
      <c r="K238" s="57"/>
      <c r="L238" s="125"/>
      <c r="M238" s="57"/>
      <c r="N238" s="55"/>
      <c r="O238" s="58"/>
      <c r="P238" s="58"/>
      <c r="Q238" s="58"/>
      <c r="R238" s="58"/>
      <c r="S238" s="58"/>
      <c r="T238" s="58"/>
      <c r="U238" s="58"/>
      <c r="V238" s="58"/>
      <c r="W238" s="58"/>
      <c r="X238" s="58"/>
    </row>
    <row r="239" spans="2:24" s="110" customFormat="1" ht="15" hidden="1" customHeight="1" x14ac:dyDescent="0.4">
      <c r="B239" s="58"/>
      <c r="C239" s="55"/>
      <c r="D239" s="113"/>
      <c r="E239" s="123"/>
      <c r="F239" s="57"/>
      <c r="G239" s="55"/>
      <c r="H239" s="55"/>
      <c r="I239" s="124"/>
      <c r="J239" s="57"/>
      <c r="K239" s="57"/>
      <c r="L239" s="125"/>
      <c r="M239" s="57"/>
      <c r="N239" s="55"/>
      <c r="O239" s="58"/>
      <c r="P239" s="58"/>
      <c r="Q239" s="58"/>
      <c r="R239" s="58"/>
      <c r="S239" s="58"/>
      <c r="T239" s="58"/>
      <c r="U239" s="58"/>
      <c r="V239" s="58"/>
      <c r="W239" s="58"/>
      <c r="X239" s="58"/>
    </row>
    <row r="240" spans="2:24" s="110" customFormat="1" ht="15" hidden="1" customHeight="1" x14ac:dyDescent="0.4">
      <c r="B240" s="58"/>
      <c r="C240" s="55"/>
      <c r="D240" s="113"/>
      <c r="E240" s="123"/>
      <c r="F240" s="57"/>
      <c r="G240" s="55"/>
      <c r="H240" s="55"/>
      <c r="I240" s="124"/>
      <c r="J240" s="57"/>
      <c r="K240" s="57"/>
      <c r="L240" s="125"/>
      <c r="M240" s="57"/>
      <c r="N240" s="55"/>
      <c r="O240" s="58"/>
      <c r="P240" s="58"/>
      <c r="Q240" s="58"/>
      <c r="R240" s="58"/>
      <c r="S240" s="58"/>
      <c r="T240" s="58"/>
      <c r="U240" s="58"/>
      <c r="V240" s="58"/>
      <c r="W240" s="58"/>
      <c r="X240" s="58"/>
    </row>
    <row r="241" spans="2:24" s="110" customFormat="1" ht="15" hidden="1" customHeight="1" x14ac:dyDescent="0.4">
      <c r="B241" s="58"/>
      <c r="C241" s="55"/>
      <c r="D241" s="113"/>
      <c r="E241" s="123"/>
      <c r="F241" s="57"/>
      <c r="G241" s="55"/>
      <c r="H241" s="55"/>
      <c r="I241" s="124"/>
      <c r="J241" s="57"/>
      <c r="K241" s="57"/>
      <c r="L241" s="125"/>
      <c r="M241" s="57"/>
      <c r="N241" s="55"/>
      <c r="O241" s="58"/>
      <c r="P241" s="58"/>
      <c r="Q241" s="58"/>
      <c r="R241" s="58"/>
      <c r="S241" s="58"/>
      <c r="T241" s="58"/>
      <c r="U241" s="58"/>
      <c r="V241" s="58"/>
      <c r="W241" s="58"/>
      <c r="X241" s="58"/>
    </row>
  </sheetData>
  <sheetProtection algorithmName="SHA-512" hashValue="O/SnuRYJtQV3c0Ix0SD0kqQMQgpRyBHgzOSqQx+4CB2GuKlmH4vkb2AJSqIDBR5x89F6jVcOU1cetDSduipbdg==" saltValue="1PPKYzO8vM0xlnW0cS8+xA==" spinCount="100000" sheet="1" objects="1" scenarios="1"/>
  <mergeCells count="40">
    <mergeCell ref="C3:J3"/>
    <mergeCell ref="K23:K25"/>
    <mergeCell ref="M23:M25"/>
    <mergeCell ref="F26:F28"/>
    <mergeCell ref="J26:J35"/>
    <mergeCell ref="F29:F31"/>
    <mergeCell ref="K2:K20"/>
    <mergeCell ref="L2:L20"/>
    <mergeCell ref="M2:M20"/>
    <mergeCell ref="K21:K22"/>
    <mergeCell ref="L21:L22"/>
    <mergeCell ref="M21:M22"/>
    <mergeCell ref="C24:J24"/>
    <mergeCell ref="I1:I2"/>
    <mergeCell ref="F36:F38"/>
    <mergeCell ref="J36:J39"/>
    <mergeCell ref="K36:K39"/>
    <mergeCell ref="M36:M39"/>
    <mergeCell ref="K26:K35"/>
    <mergeCell ref="M26:M35"/>
    <mergeCell ref="E40:E48"/>
    <mergeCell ref="F40:F42"/>
    <mergeCell ref="J40:J42"/>
    <mergeCell ref="K40:K42"/>
    <mergeCell ref="M40:M42"/>
    <mergeCell ref="F43:F45"/>
    <mergeCell ref="J43:J45"/>
    <mergeCell ref="K43:K45"/>
    <mergeCell ref="M43:M45"/>
    <mergeCell ref="J46:J48"/>
    <mergeCell ref="K46:K48"/>
    <mergeCell ref="L46:L48"/>
    <mergeCell ref="M46:M48"/>
    <mergeCell ref="E49:E54"/>
    <mergeCell ref="F49:F50"/>
    <mergeCell ref="J49:J54"/>
    <mergeCell ref="K49:K54"/>
    <mergeCell ref="M49:M54"/>
    <mergeCell ref="F51:F52"/>
    <mergeCell ref="F53:F54"/>
  </mergeCells>
  <pageMargins left="0.511811024" right="0.511811024" top="0.78740157499999996" bottom="0.78740157499999996" header="0.31496062000000002" footer="0.31496062000000002"/>
  <pageSetup paperSize="9" orientation="portrait" r:id="rId1"/>
  <headerFooter>
    <oddFooter>&amp;L_x000D_&amp;1#&amp;"Calibri"&amp;10&amp;K000000 Público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d24cfba-f665-4614-8ebf-f39308789802">
      <Terms xmlns="http://schemas.microsoft.com/office/infopath/2007/PartnerControls"/>
    </lcf76f155ced4ddcb4097134ff3c332f>
    <TaxCatchAll xmlns="8988ab31-f246-4951-9908-a6aec7e18f7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1E91016A8B4664CB97F675407CD20EC" ma:contentTypeVersion="16" ma:contentTypeDescription="Crie um novo documento." ma:contentTypeScope="" ma:versionID="921995cd4c8b52f71db882663c0bde54">
  <xsd:schema xmlns:xsd="http://www.w3.org/2001/XMLSchema" xmlns:xs="http://www.w3.org/2001/XMLSchema" xmlns:p="http://schemas.microsoft.com/office/2006/metadata/properties" xmlns:ns2="dd24cfba-f665-4614-8ebf-f39308789802" xmlns:ns3="8988ab31-f246-4951-9908-a6aec7e18f76" targetNamespace="http://schemas.microsoft.com/office/2006/metadata/properties" ma:root="true" ma:fieldsID="e7056e7584c8ed004c476adc6d73dc41" ns2:_="" ns3:_="">
    <xsd:import namespace="dd24cfba-f665-4614-8ebf-f39308789802"/>
    <xsd:import namespace="8988ab31-f246-4951-9908-a6aec7e18f7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24cfba-f665-4614-8ebf-f393087898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Marcações de imagem" ma:readOnly="false" ma:fieldId="{5cf76f15-5ced-4ddc-b409-7134ff3c332f}" ma:taxonomyMulti="true" ma:sspId="7011570e-2da0-486c-a8e9-8edc1412137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988ab31-f246-4951-9908-a6aec7e18f76"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2dae1862-69e6-4983-a7c6-bfaae2a51e4e}" ma:internalName="TaxCatchAll" ma:showField="CatchAllData" ma:web="8988ab31-f246-4951-9908-a6aec7e18f7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86D9FC-5CDE-4216-B5E2-382386BAD056}">
  <ds:schemaRefs>
    <ds:schemaRef ds:uri="http://schemas.microsoft.com/office/2006/metadata/properties"/>
    <ds:schemaRef ds:uri="http://schemas.microsoft.com/office/infopath/2007/PartnerControls"/>
    <ds:schemaRef ds:uri="dd24cfba-f665-4614-8ebf-f39308789802"/>
    <ds:schemaRef ds:uri="8988ab31-f246-4951-9908-a6aec7e18f76"/>
  </ds:schemaRefs>
</ds:datastoreItem>
</file>

<file path=customXml/itemProps2.xml><?xml version="1.0" encoding="utf-8"?>
<ds:datastoreItem xmlns:ds="http://schemas.openxmlformats.org/officeDocument/2006/customXml" ds:itemID="{7C129A0D-464E-4F94-97FC-8851231419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24cfba-f665-4614-8ebf-f39308789802"/>
    <ds:schemaRef ds:uri="8988ab31-f246-4951-9908-a6aec7e18f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F83045-EE9F-4B8C-A50E-DA05219C0C12}">
  <ds:schemaRefs>
    <ds:schemaRef ds:uri="http://schemas.microsoft.com/sharepoint/v3/contenttype/forms"/>
  </ds:schemaRefs>
</ds:datastoreItem>
</file>

<file path=docMetadata/LabelInfo.xml><?xml version="1.0" encoding="utf-8"?>
<clbl:labelList xmlns:clbl="http://schemas.microsoft.com/office/2020/mipLabelMetadata">
  <clbl:label id="{4097e182-faaa-4e50-90ae-9c7001a20bdb}"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Capa</vt:lpstr>
      <vt:lpstr>Sobre a Central (Layout Ricca)</vt:lpstr>
      <vt:lpstr>Sobre a Central</vt:lpstr>
      <vt:lpstr>Compromisso Sustentabilidade</vt:lpstr>
      <vt:lpstr>Materialidade</vt:lpstr>
      <vt:lpstr>Mercado de atuação</vt:lpstr>
      <vt:lpstr>Bem-estar do consumidor</vt:lpstr>
      <vt:lpstr>Nossa Gente</vt:lpstr>
      <vt:lpstr>Saúde e Segurança Ocupacional</vt:lpstr>
      <vt:lpstr>Responsabilidade Social</vt:lpstr>
      <vt:lpstr>Bem-estar Animal</vt:lpstr>
      <vt:lpstr>Ética, Integridade e Conformida</vt:lpstr>
      <vt:lpstr>Pecuária Sustentável</vt:lpstr>
      <vt:lpstr>Combate às Mudanças Climáticas</vt:lpstr>
      <vt:lpstr>Gestão Ambiental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Isabela Domenici</dc:creator>
  <cp:keywords/>
  <dc:description/>
  <cp:lastModifiedBy>Ana Beatriz Leca de Lima</cp:lastModifiedBy>
  <cp:revision/>
  <dcterms:created xsi:type="dcterms:W3CDTF">2024-03-26T17:45:40Z</dcterms:created>
  <dcterms:modified xsi:type="dcterms:W3CDTF">2025-09-09T19:48:19Z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0x010100E1E91016A8B4664CB97F675407CD20EC</vt:lpwstr>
  </property>
  <property fmtid="{D5CDD505-2E9C-101B-9397-08002B2CF9AE}" pid="3" name="MediaServiceImageTags">
    <vt:lpwstr/>
  </property>
</Properties>
</file>